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192.168.14.52\FileServer\下水道課\101_財務会計\51_経営比較分析表\2024(令和5年度分)\【経営比較分析表】つがる市下水道 0214訂正後\"/>
    </mc:Choice>
  </mc:AlternateContent>
  <xr:revisionPtr revIDLastSave="0" documentId="13_ncr:1_{E88D9BE8-A4ED-4FBD-8D4B-24668AC58963}" xr6:coauthVersionLast="44" xr6:coauthVersionMax="44" xr10:uidLastSave="{00000000-0000-0000-0000-000000000000}"/>
  <workbookProtection workbookAlgorithmName="SHA-512" workbookHashValue="zrPqdz9ChEVP2NpLXDZ3DvK46fszh1pydL/EIDiBrEdiq3KTIIkwbCg6kElZZMikCQvg++23uJDCvmzAZqQUsw==" workbookSaltValue="6WjHByRmDAzvlX2bypkpc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J85" i="4"/>
  <c r="I85" i="4"/>
  <c r="G85" i="4"/>
  <c r="AT10" i="4"/>
  <c r="I10" i="4"/>
  <c r="P8" i="4"/>
  <c r="I8"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<sst xmlns="http://schemas.openxmlformats.org/spreadsheetml/2006/main" count="253" uniqueCount="117">
  <si>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</si>
  <si>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</si>
  <si>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</si>
  <si>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</si>
  <si>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</si>
  <si>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</si>
  <si>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</si>
  <si>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</si>
  <si>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</si>
  <si>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</si>
  <si>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</si>
  <si>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</si>
  <si>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</si>
  <si>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</si>
  <si>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</si>
  <si>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</si>
  <si>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</si>
  <si>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</si>
  <si>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</si>
  <si>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</si>
  <si>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</si>
  <si>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</si>
  <si>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</si>
  <si>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</si>
  <si>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</si>
  <si>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</si>
  <si>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</si>
  <si>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</si>
  <si>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</si>
  <si>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</si>
  <si>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</si>
  <si>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</si>
  <si>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</si>
  <si>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</si>
  <si>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</si>
  <si>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</si>
  <si>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</si>
  <si>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</si>
  <si>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</si>
  <si>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</si>
  <si>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</si>
  <si>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</si>
  <si>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</si>
  <si>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</si>
  <si>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</si>
  <si>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</si>
  <si>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</si>
  <si>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</si>
  <si>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</si>
  <si>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</si>
  <si>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</si>
  <si>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</si>
  <si>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</si>
  <si>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</si>
  <si>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</si>
  <si>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</si>
  <si>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</si>
  <si>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</si>
  <si>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</si>
  <si>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</si>
  <si>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</si>
  <si>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</si>
  <si>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</si>
  <si>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</si>
  <si>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</si>
  <si>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</si>
  <si>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</si>
  <si>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</si>
  <si>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</si>
  <si>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</si>
  <si>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</si>
  <si>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</si>
  <si>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</si>
  <si>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</si>
  <si>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</si>
  <si>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</si>
  <si>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</si>
  <si>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</si>
  <si>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</si>
  <si>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</si>
  <si>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</si>
  <si>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</si>
  <si>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</si>
  <si>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</si>
  <si>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</si>
  <si>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</si>
  <si>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</si>
  <si>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</si>
  <si>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</si>
  <si>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</si>
  <si>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</si>
  <si>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</si>
  <si>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</si>
  <si>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</si>
  <si>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</si>
  <si>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</si>
  <si>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つがる市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</si>
  <si>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</si>
  <si>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</si>
  <si>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</si>
  <si>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</si>
  <si>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</si>
  <si>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</si>
  <si>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</si>
  <si>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</si>
  <si>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</si>
  <si>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</si>
  <si>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</si>
  <si>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</si>
  <si>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</si>
  <si>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</si>
  <si>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</si>
  <si>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</si>
  <si>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</si>
  <si>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①有形固定資産減価償却率
有形固定資産減価償却率が類似団体を大きく下回るのは、企業会計へ移行した際に各固定資産の取得価格を、その時点での残存価格で計上したことによるものである。
②管渠老朽化率、③管渠改善率
昭和61年度に供用開始し、37年経過している。地方公営企業法上の管渠の耐用年数50年に達していないため、老朽化率は算出されていないが、現在、維持管理計画を策定中であり、今後の投資計画を見込む必要がある。</t>
    <rPh sb="104" eb="106">
      <t>ショウワ</t>
    </rPh>
    <rPh sb="171" eb="173">
      <t>ゲンザイ</t>
    </rPh>
    <phoneticPr fontId="4"/>
  </si>
  <si>
    <t>地域の人口減少や少子高齢化に伴い、有収水量の減少、使用料収入の減少が見込まれる中、処理場機器の更新や、管渠の更新を控え、収支や一般会計からの繰入金に多大な影響をもたらすことが考えられる。
そのため、処理施設の能力見直しや統廃合、維持管理の共同化、維持管理計画や経営戦略、汚水処理構想を鑑み計画的に設備投資を行い、事業を継続していく。</t>
    <rPh sb="123" eb="127">
      <t>イジカンリ</t>
    </rPh>
    <phoneticPr fontId="4"/>
  </si>
  <si>
    <t>①経常収支比率、②累積欠損金比率
全国平均及び類似団体平均と比較し良好な結果である。一般会計繰入金が多額となっているため、今後も収支改善を図る必要がある。
③流動比率
全国平均を下回っているが、前年度より改善している。企業債償還額が減少傾向にあることから、今後改善していくものと見込まれる。
④企業債残高対事業規模比率
企業債償還に対して一般会計が負担することになっているため当該値は0となっている。今後の企業債残高については、効率的な施設整備を基本として、可能な限り費用を抑制し、将来の投資に備える財源確保に努めたい。
⑤経費回収率
全国平均及び類似団体平均と比較し良好であるが、維持管理経費等の汚水処理費の増加により100％を下回っているため、今後も維持管理経費の削減が求められる。
⑥汚水処理原価
現在は平均と比較し低い値となっているが、今後の設備の維持管理や設備投資が多額となることが予測されるため、注視する必要がある。
⑦施設利用率
全国平均、類似団体平均と比較すると低い値を示しており、低い接続率や人口の減少が原因と考えられる。
⑧水洗化率
全国平均、類似団体を下回っている。老年世帯の率が高く、水洗化に踏み切れない家庭が多く存在することが考えられるため、今後も水洗化率向上のため普及促進に取り組んでいく。</t>
    <rPh sb="84" eb="88">
      <t>ゼンコクヘイキン</t>
    </rPh>
    <rPh sb="89" eb="91">
      <t>シタマワ</t>
    </rPh>
    <rPh sb="109" eb="112">
      <t>キギョウサイ</t>
    </rPh>
    <rPh sb="112" eb="115">
      <t>ショウカンガク</t>
    </rPh>
    <rPh sb="116" eb="120">
      <t>ゲンショウケイコウ</t>
    </rPh>
    <rPh sb="128" eb="130">
      <t>コンゴ</t>
    </rPh>
    <rPh sb="130" eb="132">
      <t>カイゼン</t>
    </rPh>
    <rPh sb="139" eb="141">
      <t>ミコ</t>
    </rPh>
    <rPh sb="291" eb="297">
      <t>イジカンリケイヒ</t>
    </rPh>
    <rPh sb="297" eb="298">
      <t>トウ</t>
    </rPh>
    <rPh sb="299" eb="304">
      <t>オスイショリヒ</t>
    </rPh>
    <rPh sb="305" eb="307">
      <t>ゾウカ</t>
    </rPh>
    <rPh sb="315" eb="317">
      <t>シタマワ</t>
    </rPh>
    <rPh sb="324" eb="326">
      <t>コンゴ</t>
    </rPh>
    <rPh sb="327" eb="331">
      <t>イジカンリ</t>
    </rPh>
    <rPh sb="331" eb="333">
      <t>ヘイキン</t>
    </rPh>
    <rPh sb="334" eb="336">
      <t>サクゲン</t>
    </rPh>
    <rPh sb="337" eb="338">
      <t>モト</t>
    </rPh>
    <rPh sb="342" eb="343">
      <t>アタイ</t>
    </rPh>
    <rPh sb="351" eb="353">
      <t>コンゴ</t>
    </rPh>
    <rPh sb="354" eb="356">
      <t>セツビ</t>
    </rPh>
    <rPh sb="357" eb="361">
      <t>イジカンリ</t>
    </rPh>
    <rPh sb="362" eb="366">
      <t>セツビトウシ</t>
    </rPh>
    <rPh sb="367" eb="369">
      <t>タガク</t>
    </rPh>
    <rPh sb="375" eb="377">
      <t>ヨソク</t>
    </rPh>
    <rPh sb="381" eb="383">
      <t>チュウシ</t>
    </rPh>
    <rPh sb="385" eb="387">
      <t>ヒツヨウ</t>
    </rPh>
    <rPh sb="406" eb="412">
      <t>ルイジダンタイヘイキン</t>
    </rPh>
    <rPh sb="413" eb="415">
      <t>ヒカク</t>
    </rPh>
    <rPh sb="418" eb="419">
      <t>ヒク</t>
    </rPh>
    <rPh sb="420" eb="421">
      <t>アタイ</t>
    </rPh>
    <rPh sb="422" eb="423">
      <t>シメ</t>
    </rPh>
    <rPh sb="428" eb="429">
      <t>ヒク</t>
    </rPh>
    <rPh sb="430" eb="433">
      <t>セツゾクリツ</t>
    </rPh>
    <rPh sb="434" eb="436">
      <t>ジンコウ</t>
    </rPh>
    <rPh sb="437" eb="439">
      <t>ゲンショウ</t>
    </rPh>
    <rPh sb="440" eb="442">
      <t>ゲンイン</t>
    </rPh>
    <rPh sb="443" eb="44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</si>
</sst>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5A2-4CCE-B293-04D4D61FA51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0.01</c:v>
                </c:pt>
                <c:pt idx="3">
                  <c:v>0.01</c:v>
                </c:pt>
                <c:pt idx="4">
                  <c:v>0.02</c:v>
                </c:pt>
              </c:numCache>
            </c:numRef>
          </c:val>
          <c:smooth val="0"/>
          <c:extLst>
            <c:ext xmlns:c16="http://schemas.microsoft.com/office/drawing/2014/chart" uri="{C3380CC4-5D6E-409C-BE32-E72D297353CC}">
              <c16:uniqueId val="{00000001-65A2-4CCE-B293-04D4D61FA51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46.54</c:v>
                </c:pt>
                <c:pt idx="2">
                  <c:v>43.55</c:v>
                </c:pt>
                <c:pt idx="3">
                  <c:v>44.46</c:v>
                </c:pt>
                <c:pt idx="4">
                  <c:v>42.91</c:v>
                </c:pt>
              </c:numCache>
            </c:numRef>
          </c:val>
          <c:extLst>
            <c:ext xmlns:c16="http://schemas.microsoft.com/office/drawing/2014/chart" uri="{C3380CC4-5D6E-409C-BE32-E72D297353CC}">
              <c16:uniqueId val="{00000000-D50C-4C35-A503-ED9038EF721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55.26</c:v>
                </c:pt>
                <c:pt idx="2">
                  <c:v>54.54</c:v>
                </c:pt>
                <c:pt idx="3">
                  <c:v>52.9</c:v>
                </c:pt>
                <c:pt idx="4">
                  <c:v>52.63</c:v>
                </c:pt>
              </c:numCache>
            </c:numRef>
          </c:val>
          <c:smooth val="0"/>
          <c:extLst>
            <c:ext xmlns:c16="http://schemas.microsoft.com/office/drawing/2014/chart" uri="{C3380CC4-5D6E-409C-BE32-E72D297353CC}">
              <c16:uniqueId val="{00000001-D50C-4C35-A503-ED9038EF721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77.3</c:v>
                </c:pt>
                <c:pt idx="2">
                  <c:v>77.72</c:v>
                </c:pt>
                <c:pt idx="3">
                  <c:v>77.3</c:v>
                </c:pt>
                <c:pt idx="4">
                  <c:v>78.319999999999993</c:v>
                </c:pt>
              </c:numCache>
            </c:numRef>
          </c:val>
          <c:extLst>
            <c:ext xmlns:c16="http://schemas.microsoft.com/office/drawing/2014/chart" uri="{C3380CC4-5D6E-409C-BE32-E72D297353CC}">
              <c16:uniqueId val="{00000000-133B-4D49-B6C7-786B25BF015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90.52</c:v>
                </c:pt>
                <c:pt idx="2">
                  <c:v>90.3</c:v>
                </c:pt>
                <c:pt idx="3">
                  <c:v>90.3</c:v>
                </c:pt>
                <c:pt idx="4">
                  <c:v>90.32</c:v>
                </c:pt>
              </c:numCache>
            </c:numRef>
          </c:val>
          <c:smooth val="0"/>
          <c:extLst>
            <c:ext xmlns:c16="http://schemas.microsoft.com/office/drawing/2014/chart" uri="{C3380CC4-5D6E-409C-BE32-E72D297353CC}">
              <c16:uniqueId val="{00000001-133B-4D49-B6C7-786B25BF015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110.54</c:v>
                </c:pt>
                <c:pt idx="2">
                  <c:v>113.27</c:v>
                </c:pt>
                <c:pt idx="3">
                  <c:v>104.8</c:v>
                </c:pt>
                <c:pt idx="4">
                  <c:v>105.95</c:v>
                </c:pt>
              </c:numCache>
            </c:numRef>
          </c:val>
          <c:extLst>
            <c:ext xmlns:c16="http://schemas.microsoft.com/office/drawing/2014/chart" uri="{C3380CC4-5D6E-409C-BE32-E72D297353CC}">
              <c16:uniqueId val="{00000000-33B3-42C4-A8DD-11A38CA6968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103.09</c:v>
                </c:pt>
                <c:pt idx="2">
                  <c:v>102.11</c:v>
                </c:pt>
                <c:pt idx="3">
                  <c:v>101.91</c:v>
                </c:pt>
                <c:pt idx="4">
                  <c:v>103.07</c:v>
                </c:pt>
              </c:numCache>
            </c:numRef>
          </c:val>
          <c:smooth val="0"/>
          <c:extLst>
            <c:ext xmlns:c16="http://schemas.microsoft.com/office/drawing/2014/chart" uri="{C3380CC4-5D6E-409C-BE32-E72D297353CC}">
              <c16:uniqueId val="{00000001-33B3-42C4-A8DD-11A38CA6968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3.76</c:v>
                </c:pt>
                <c:pt idx="2">
                  <c:v>7.37</c:v>
                </c:pt>
                <c:pt idx="3">
                  <c:v>10.83</c:v>
                </c:pt>
                <c:pt idx="4">
                  <c:v>14.19</c:v>
                </c:pt>
              </c:numCache>
            </c:numRef>
          </c:val>
          <c:extLst>
            <c:ext xmlns:c16="http://schemas.microsoft.com/office/drawing/2014/chart" uri="{C3380CC4-5D6E-409C-BE32-E72D297353CC}">
              <c16:uniqueId val="{00000000-DF72-4BB8-8A85-9341C5FF01E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24.8</c:v>
                </c:pt>
                <c:pt idx="2">
                  <c:v>28.12</c:v>
                </c:pt>
                <c:pt idx="3">
                  <c:v>28.79</c:v>
                </c:pt>
                <c:pt idx="4">
                  <c:v>30.5</c:v>
                </c:pt>
              </c:numCache>
            </c:numRef>
          </c:val>
          <c:smooth val="0"/>
          <c:extLst>
            <c:ext xmlns:c16="http://schemas.microsoft.com/office/drawing/2014/chart" uri="{C3380CC4-5D6E-409C-BE32-E72D297353CC}">
              <c16:uniqueId val="{00000001-DF72-4BB8-8A85-9341C5FF01E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ABA-4985-BAB2-7B6E59CE213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6ABA-4985-BAB2-7B6E59CE213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5A0-460E-88CC-458483AA1B5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101.24</c:v>
                </c:pt>
                <c:pt idx="2">
                  <c:v>124.9</c:v>
                </c:pt>
                <c:pt idx="3">
                  <c:v>124.8</c:v>
                </c:pt>
                <c:pt idx="4">
                  <c:v>120.64</c:v>
                </c:pt>
              </c:numCache>
            </c:numRef>
          </c:val>
          <c:smooth val="0"/>
          <c:extLst>
            <c:ext xmlns:c16="http://schemas.microsoft.com/office/drawing/2014/chart" uri="{C3380CC4-5D6E-409C-BE32-E72D297353CC}">
              <c16:uniqueId val="{00000001-25A0-460E-88CC-458483AA1B5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17.73</c:v>
                </c:pt>
                <c:pt idx="2">
                  <c:v>20.5</c:v>
                </c:pt>
                <c:pt idx="3">
                  <c:v>31.79</c:v>
                </c:pt>
                <c:pt idx="4">
                  <c:v>39.119999999999997</c:v>
                </c:pt>
              </c:numCache>
            </c:numRef>
          </c:val>
          <c:extLst>
            <c:ext xmlns:c16="http://schemas.microsoft.com/office/drawing/2014/chart" uri="{C3380CC4-5D6E-409C-BE32-E72D297353CC}">
              <c16:uniqueId val="{00000000-603C-4A6E-A65F-F7CE5DBEFF5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37.24</c:v>
                </c:pt>
                <c:pt idx="2">
                  <c:v>33.58</c:v>
                </c:pt>
                <c:pt idx="3">
                  <c:v>35.42</c:v>
                </c:pt>
                <c:pt idx="4">
                  <c:v>39.82</c:v>
                </c:pt>
              </c:numCache>
            </c:numRef>
          </c:val>
          <c:smooth val="0"/>
          <c:extLst>
            <c:ext xmlns:c16="http://schemas.microsoft.com/office/drawing/2014/chart" uri="{C3380CC4-5D6E-409C-BE32-E72D297353CC}">
              <c16:uniqueId val="{00000001-603C-4A6E-A65F-F7CE5DBEFF5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1FF-4C76-8A4C-A181CA299FD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783.8</c:v>
                </c:pt>
                <c:pt idx="2">
                  <c:v>778.81</c:v>
                </c:pt>
                <c:pt idx="3">
                  <c:v>718.49</c:v>
                </c:pt>
                <c:pt idx="4">
                  <c:v>743.31</c:v>
                </c:pt>
              </c:numCache>
            </c:numRef>
          </c:val>
          <c:smooth val="0"/>
          <c:extLst>
            <c:ext xmlns:c16="http://schemas.microsoft.com/office/drawing/2014/chart" uri="{C3380CC4-5D6E-409C-BE32-E72D297353CC}">
              <c16:uniqueId val="{00000001-31FF-4C76-8A4C-A181CA299FD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106.89</c:v>
                </c:pt>
                <c:pt idx="2">
                  <c:v>103.87</c:v>
                </c:pt>
                <c:pt idx="3">
                  <c:v>107.57</c:v>
                </c:pt>
                <c:pt idx="4">
                  <c:v>98.33</c:v>
                </c:pt>
              </c:numCache>
            </c:numRef>
          </c:val>
          <c:extLst>
            <c:ext xmlns:c16="http://schemas.microsoft.com/office/drawing/2014/chart" uri="{C3380CC4-5D6E-409C-BE32-E72D297353CC}">
              <c16:uniqueId val="{00000000-E5B6-42BB-928A-6E59F4DA9D5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68.11</c:v>
                </c:pt>
                <c:pt idx="2">
                  <c:v>67.23</c:v>
                </c:pt>
                <c:pt idx="3">
                  <c:v>61.82</c:v>
                </c:pt>
                <c:pt idx="4">
                  <c:v>61.15</c:v>
                </c:pt>
              </c:numCache>
            </c:numRef>
          </c:val>
          <c:smooth val="0"/>
          <c:extLst>
            <c:ext xmlns:c16="http://schemas.microsoft.com/office/drawing/2014/chart" uri="{C3380CC4-5D6E-409C-BE32-E72D297353CC}">
              <c16:uniqueId val="{00000001-E5B6-42BB-928A-6E59F4DA9D5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162.75</c:v>
                </c:pt>
                <c:pt idx="2">
                  <c:v>168.25</c:v>
                </c:pt>
                <c:pt idx="3">
                  <c:v>162.22</c:v>
                </c:pt>
                <c:pt idx="4">
                  <c:v>182.46</c:v>
                </c:pt>
              </c:numCache>
            </c:numRef>
          </c:val>
          <c:extLst>
            <c:ext xmlns:c16="http://schemas.microsoft.com/office/drawing/2014/chart" uri="{C3380CC4-5D6E-409C-BE32-E72D297353CC}">
              <c16:uniqueId val="{00000000-DF33-4503-BDDF-52A327D76FE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222.41</c:v>
                </c:pt>
                <c:pt idx="2">
                  <c:v>228.21</c:v>
                </c:pt>
                <c:pt idx="3">
                  <c:v>246.9</c:v>
                </c:pt>
                <c:pt idx="4">
                  <c:v>250.43</c:v>
                </c:pt>
              </c:numCache>
            </c:numRef>
          </c:val>
          <c:smooth val="0"/>
          <c:extLst>
            <c:ext xmlns:c16="http://schemas.microsoft.com/office/drawing/2014/chart" uri="{C3380CC4-5D6E-409C-BE32-E72D297353CC}">
              <c16:uniqueId val="{00000001-DF33-4503-BDDF-52A327D76FE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6"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青森県　つがる市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F1</v>
      </c>
      <c r="X8" s="39"/>
      <c r="Y8" s="39"/>
      <c r="Z8" s="39"/>
      <c r="AA8" s="39"/>
      <c r="AB8" s="39"/>
      <c r="AC8" s="39"/>
      <c r="AD8" s="40" t="str">
        <f>データ!$M$6</f>
        <v>非設置</v>
      </c>
      <c r="AE8" s="40"/>
      <c r="AF8" s="40"/>
      <c r="AG8" s="40"/>
      <c r="AH8" s="40"/>
      <c r="AI8" s="40"/>
      <c r="AJ8" s="40"/>
      <c r="AK8" s="3"/>
      <c r="AL8" s="41">
        <f>データ!S6</f>
        <v>29472</v>
      </c>
      <c r="AM8" s="41"/>
      <c r="AN8" s="41"/>
      <c r="AO8" s="41"/>
      <c r="AP8" s="41"/>
      <c r="AQ8" s="41"/>
      <c r="AR8" s="41"/>
      <c r="AS8" s="41"/>
      <c r="AT8" s="34">
        <f>データ!T6</f>
        <v>253.55</v>
      </c>
      <c r="AU8" s="34"/>
      <c r="AV8" s="34"/>
      <c r="AW8" s="34"/>
      <c r="AX8" s="34"/>
      <c r="AY8" s="34"/>
      <c r="AZ8" s="34"/>
      <c r="BA8" s="34"/>
      <c r="BB8" s="34">
        <f>データ!U6</f>
        <v>116.24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65.75</v>
      </c>
      <c r="J10" s="34"/>
      <c r="K10" s="34"/>
      <c r="L10" s="34"/>
      <c r="M10" s="34"/>
      <c r="N10" s="34"/>
      <c r="O10" s="34"/>
      <c r="P10" s="34">
        <f>データ!P6</f>
        <v>39.64</v>
      </c>
      <c r="Q10" s="34"/>
      <c r="R10" s="34"/>
      <c r="S10" s="34"/>
      <c r="T10" s="34"/>
      <c r="U10" s="34"/>
      <c r="V10" s="34"/>
      <c r="W10" s="34">
        <f>データ!Q6</f>
        <v>80.63</v>
      </c>
      <c r="X10" s="34"/>
      <c r="Y10" s="34"/>
      <c r="Z10" s="34"/>
      <c r="AA10" s="34"/>
      <c r="AB10" s="34"/>
      <c r="AC10" s="34"/>
      <c r="AD10" s="41">
        <f>データ!R6</f>
        <v>3410</v>
      </c>
      <c r="AE10" s="41"/>
      <c r="AF10" s="41"/>
      <c r="AG10" s="41"/>
      <c r="AH10" s="41"/>
      <c r="AI10" s="41"/>
      <c r="AJ10" s="41"/>
      <c r="AK10" s="2"/>
      <c r="AL10" s="41">
        <f>データ!V6</f>
        <v>11570</v>
      </c>
      <c r="AM10" s="41"/>
      <c r="AN10" s="41"/>
      <c r="AO10" s="41"/>
      <c r="AP10" s="41"/>
      <c r="AQ10" s="41"/>
      <c r="AR10" s="41"/>
      <c r="AS10" s="41"/>
      <c r="AT10" s="34">
        <f>データ!W6</f>
        <v>10.62</v>
      </c>
      <c r="AU10" s="34"/>
      <c r="AV10" s="34"/>
      <c r="AW10" s="34"/>
      <c r="AX10" s="34"/>
      <c r="AY10" s="34"/>
      <c r="AZ10" s="34"/>
      <c r="BA10" s="34"/>
      <c r="BB10" s="34">
        <f>データ!X6</f>
        <v>1089.45</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116</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114</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0"/>
      <c r="BM60" s="71"/>
      <c r="BN60" s="71"/>
      <c r="BO60" s="71"/>
      <c r="BP60" s="71"/>
      <c r="BQ60" s="71"/>
      <c r="BR60" s="71"/>
      <c r="BS60" s="71"/>
      <c r="BT60" s="71"/>
      <c r="BU60" s="71"/>
      <c r="BV60" s="71"/>
      <c r="BW60" s="71"/>
      <c r="BX60" s="71"/>
      <c r="BY60" s="71"/>
      <c r="BZ60" s="7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115</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q3pHFbM9+pylbRbh8yx72nYcE1Y5M9/7+90TZCGULQ6qz8sCaqBdzps+dZXQqm2rpOQi6sUONdKP/TSe4CgRzA==" saltValue="J/8YAu+M5Ogm9m8wAddjL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22098</v>
      </c>
      <c r="D6" s="19">
        <f t="shared" si="3"/>
        <v>46</v>
      </c>
      <c r="E6" s="19">
        <f t="shared" si="3"/>
        <v>17</v>
      </c>
      <c r="F6" s="19">
        <f t="shared" si="3"/>
        <v>5</v>
      </c>
      <c r="G6" s="19">
        <f t="shared" si="3"/>
        <v>0</v>
      </c>
      <c r="H6" s="19" t="str">
        <f t="shared" si="3"/>
        <v>青森県　つがる市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65.75</v>
      </c>
      <c r="P6" s="20">
        <f t="shared" si="3"/>
        <v>39.64</v>
      </c>
      <c r="Q6" s="20">
        <f t="shared" si="3"/>
        <v>80.63</v>
      </c>
      <c r="R6" s="20">
        <f t="shared" si="3"/>
        <v>3410</v>
      </c>
      <c r="S6" s="20">
        <f t="shared" si="3"/>
        <v>29472</v>
      </c>
      <c r="T6" s="20">
        <f t="shared" si="3"/>
        <v>253.55</v>
      </c>
      <c r="U6" s="20">
        <f t="shared" si="3"/>
        <v>116.24</v>
      </c>
      <c r="V6" s="20">
        <f t="shared" si="3"/>
        <v>11570</v>
      </c>
      <c r="W6" s="20">
        <f t="shared" si="3"/>
        <v>10.62</v>
      </c>
      <c r="X6" s="20">
        <f t="shared" si="3"/>
        <v>1089.45</v>
      </c>
      <c r="Y6" s="21" t="str">
        <f>IF(Y7="",NA(),Y7)</f>
        <v>-</v>
      </c>
      <c r="Z6" s="21">
        <f t="shared" ref="Z6:AH6" si="4">IF(Z7="",NA(),Z7)</f>
        <v>110.54</v>
      </c>
      <c r="AA6" s="21">
        <f t="shared" si="4"/>
        <v>113.27</v>
      </c>
      <c r="AB6" s="21">
        <f t="shared" si="4"/>
        <v>104.8</v>
      </c>
      <c r="AC6" s="21">
        <f t="shared" si="4"/>
        <v>105.95</v>
      </c>
      <c r="AD6" s="21" t="str">
        <f t="shared" si="4"/>
        <v>-</v>
      </c>
      <c r="AE6" s="21">
        <f t="shared" si="4"/>
        <v>103.09</v>
      </c>
      <c r="AF6" s="21">
        <f t="shared" si="4"/>
        <v>102.11</v>
      </c>
      <c r="AG6" s="21">
        <f t="shared" si="4"/>
        <v>101.91</v>
      </c>
      <c r="AH6" s="21">
        <f t="shared" si="4"/>
        <v>103.07</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101.24</v>
      </c>
      <c r="AQ6" s="21">
        <f t="shared" si="5"/>
        <v>124.9</v>
      </c>
      <c r="AR6" s="21">
        <f t="shared" si="5"/>
        <v>124.8</v>
      </c>
      <c r="AS6" s="21">
        <f t="shared" si="5"/>
        <v>120.64</v>
      </c>
      <c r="AT6" s="20" t="str">
        <f>IF(AT7="","",IF(AT7="-","【-】","【"&amp;SUBSTITUTE(TEXT(AT7,"#,##0.00"),"-","△")&amp;"】"))</f>
        <v>【124.06】</v>
      </c>
      <c r="AU6" s="21" t="str">
        <f>IF(AU7="",NA(),AU7)</f>
        <v>-</v>
      </c>
      <c r="AV6" s="21">
        <f t="shared" ref="AV6:BD6" si="6">IF(AV7="",NA(),AV7)</f>
        <v>17.73</v>
      </c>
      <c r="AW6" s="21">
        <f t="shared" si="6"/>
        <v>20.5</v>
      </c>
      <c r="AX6" s="21">
        <f t="shared" si="6"/>
        <v>31.79</v>
      </c>
      <c r="AY6" s="21">
        <f t="shared" si="6"/>
        <v>39.119999999999997</v>
      </c>
      <c r="AZ6" s="21" t="str">
        <f t="shared" si="6"/>
        <v>-</v>
      </c>
      <c r="BA6" s="21">
        <f t="shared" si="6"/>
        <v>37.24</v>
      </c>
      <c r="BB6" s="21">
        <f t="shared" si="6"/>
        <v>33.58</v>
      </c>
      <c r="BC6" s="21">
        <f t="shared" si="6"/>
        <v>35.42</v>
      </c>
      <c r="BD6" s="21">
        <f t="shared" si="6"/>
        <v>39.82</v>
      </c>
      <c r="BE6" s="20" t="str">
        <f>IF(BE7="","",IF(BE7="-","【-】","【"&amp;SUBSTITUTE(TEXT(BE7,"#,##0.00"),"-","△")&amp;"】"))</f>
        <v>【42.02】</v>
      </c>
      <c r="BF6" s="21" t="str">
        <f>IF(BF7="",NA(),BF7)</f>
        <v>-</v>
      </c>
      <c r="BG6" s="20">
        <f t="shared" ref="BG6:BO6" si="7">IF(BG7="",NA(),BG7)</f>
        <v>0</v>
      </c>
      <c r="BH6" s="20">
        <f t="shared" si="7"/>
        <v>0</v>
      </c>
      <c r="BI6" s="20">
        <f t="shared" si="7"/>
        <v>0</v>
      </c>
      <c r="BJ6" s="20">
        <f t="shared" si="7"/>
        <v>0</v>
      </c>
      <c r="BK6" s="21" t="str">
        <f t="shared" si="7"/>
        <v>-</v>
      </c>
      <c r="BL6" s="21">
        <f t="shared" si="7"/>
        <v>783.8</v>
      </c>
      <c r="BM6" s="21">
        <f t="shared" si="7"/>
        <v>778.81</v>
      </c>
      <c r="BN6" s="21">
        <f t="shared" si="7"/>
        <v>718.49</v>
      </c>
      <c r="BO6" s="21">
        <f t="shared" si="7"/>
        <v>743.31</v>
      </c>
      <c r="BP6" s="20" t="str">
        <f>IF(BP7="","",IF(BP7="-","【-】","【"&amp;SUBSTITUTE(TEXT(BP7,"#,##0.00"),"-","△")&amp;"】"))</f>
        <v>【785.10】</v>
      </c>
      <c r="BQ6" s="21" t="str">
        <f>IF(BQ7="",NA(),BQ7)</f>
        <v>-</v>
      </c>
      <c r="BR6" s="21">
        <f t="shared" ref="BR6:BZ6" si="8">IF(BR7="",NA(),BR7)</f>
        <v>106.89</v>
      </c>
      <c r="BS6" s="21">
        <f t="shared" si="8"/>
        <v>103.87</v>
      </c>
      <c r="BT6" s="21">
        <f t="shared" si="8"/>
        <v>107.57</v>
      </c>
      <c r="BU6" s="21">
        <f t="shared" si="8"/>
        <v>98.33</v>
      </c>
      <c r="BV6" s="21" t="str">
        <f t="shared" si="8"/>
        <v>-</v>
      </c>
      <c r="BW6" s="21">
        <f t="shared" si="8"/>
        <v>68.11</v>
      </c>
      <c r="BX6" s="21">
        <f t="shared" si="8"/>
        <v>67.23</v>
      </c>
      <c r="BY6" s="21">
        <f t="shared" si="8"/>
        <v>61.82</v>
      </c>
      <c r="BZ6" s="21">
        <f t="shared" si="8"/>
        <v>61.15</v>
      </c>
      <c r="CA6" s="20" t="str">
        <f>IF(CA7="","",IF(CA7="-","【-】","【"&amp;SUBSTITUTE(TEXT(CA7,"#,##0.00"),"-","△")&amp;"】"))</f>
        <v>【56.93】</v>
      </c>
      <c r="CB6" s="21" t="str">
        <f>IF(CB7="",NA(),CB7)</f>
        <v>-</v>
      </c>
      <c r="CC6" s="21">
        <f t="shared" ref="CC6:CK6" si="9">IF(CC7="",NA(),CC7)</f>
        <v>162.75</v>
      </c>
      <c r="CD6" s="21">
        <f t="shared" si="9"/>
        <v>168.25</v>
      </c>
      <c r="CE6" s="21">
        <f t="shared" si="9"/>
        <v>162.22</v>
      </c>
      <c r="CF6" s="21">
        <f t="shared" si="9"/>
        <v>182.46</v>
      </c>
      <c r="CG6" s="21" t="str">
        <f t="shared" si="9"/>
        <v>-</v>
      </c>
      <c r="CH6" s="21">
        <f t="shared" si="9"/>
        <v>222.41</v>
      </c>
      <c r="CI6" s="21">
        <f t="shared" si="9"/>
        <v>228.21</v>
      </c>
      <c r="CJ6" s="21">
        <f t="shared" si="9"/>
        <v>246.9</v>
      </c>
      <c r="CK6" s="21">
        <f t="shared" si="9"/>
        <v>250.43</v>
      </c>
      <c r="CL6" s="20" t="str">
        <f>IF(CL7="","",IF(CL7="-","【-】","【"&amp;SUBSTITUTE(TEXT(CL7,"#,##0.00"),"-","△")&amp;"】"))</f>
        <v>【271.15】</v>
      </c>
      <c r="CM6" s="21" t="str">
        <f>IF(CM7="",NA(),CM7)</f>
        <v>-</v>
      </c>
      <c r="CN6" s="21">
        <f t="shared" ref="CN6:CV6" si="10">IF(CN7="",NA(),CN7)</f>
        <v>46.54</v>
      </c>
      <c r="CO6" s="21">
        <f t="shared" si="10"/>
        <v>43.55</v>
      </c>
      <c r="CP6" s="21">
        <f t="shared" si="10"/>
        <v>44.46</v>
      </c>
      <c r="CQ6" s="21">
        <f t="shared" si="10"/>
        <v>42.91</v>
      </c>
      <c r="CR6" s="21" t="str">
        <f t="shared" si="10"/>
        <v>-</v>
      </c>
      <c r="CS6" s="21">
        <f t="shared" si="10"/>
        <v>55.26</v>
      </c>
      <c r="CT6" s="21">
        <f t="shared" si="10"/>
        <v>54.54</v>
      </c>
      <c r="CU6" s="21">
        <f t="shared" si="10"/>
        <v>52.9</v>
      </c>
      <c r="CV6" s="21">
        <f t="shared" si="10"/>
        <v>52.63</v>
      </c>
      <c r="CW6" s="20" t="str">
        <f>IF(CW7="","",IF(CW7="-","【-】","【"&amp;SUBSTITUTE(TEXT(CW7,"#,##0.00"),"-","△")&amp;"】"))</f>
        <v>【49.87】</v>
      </c>
      <c r="CX6" s="21" t="str">
        <f>IF(CX7="",NA(),CX7)</f>
        <v>-</v>
      </c>
      <c r="CY6" s="21">
        <f t="shared" ref="CY6:DG6" si="11">IF(CY7="",NA(),CY7)</f>
        <v>77.3</v>
      </c>
      <c r="CZ6" s="21">
        <f t="shared" si="11"/>
        <v>77.72</v>
      </c>
      <c r="DA6" s="21">
        <f t="shared" si="11"/>
        <v>77.3</v>
      </c>
      <c r="DB6" s="21">
        <f t="shared" si="11"/>
        <v>78.319999999999993</v>
      </c>
      <c r="DC6" s="21" t="str">
        <f t="shared" si="11"/>
        <v>-</v>
      </c>
      <c r="DD6" s="21">
        <f t="shared" si="11"/>
        <v>90.52</v>
      </c>
      <c r="DE6" s="21">
        <f t="shared" si="11"/>
        <v>90.3</v>
      </c>
      <c r="DF6" s="21">
        <f t="shared" si="11"/>
        <v>90.3</v>
      </c>
      <c r="DG6" s="21">
        <f t="shared" si="11"/>
        <v>90.32</v>
      </c>
      <c r="DH6" s="20" t="str">
        <f>IF(DH7="","",IF(DH7="-","【-】","【"&amp;SUBSTITUTE(TEXT(DH7,"#,##0.00"),"-","△")&amp;"】"))</f>
        <v>【87.54】</v>
      </c>
      <c r="DI6" s="21" t="str">
        <f>IF(DI7="",NA(),DI7)</f>
        <v>-</v>
      </c>
      <c r="DJ6" s="21">
        <f t="shared" ref="DJ6:DR6" si="12">IF(DJ7="",NA(),DJ7)</f>
        <v>3.76</v>
      </c>
      <c r="DK6" s="21">
        <f t="shared" si="12"/>
        <v>7.37</v>
      </c>
      <c r="DL6" s="21">
        <f t="shared" si="12"/>
        <v>10.83</v>
      </c>
      <c r="DM6" s="21">
        <f t="shared" si="12"/>
        <v>14.19</v>
      </c>
      <c r="DN6" s="21" t="str">
        <f t="shared" si="12"/>
        <v>-</v>
      </c>
      <c r="DO6" s="21">
        <f t="shared" si="12"/>
        <v>24.8</v>
      </c>
      <c r="DP6" s="21">
        <f t="shared" si="12"/>
        <v>28.12</v>
      </c>
      <c r="DQ6" s="21">
        <f t="shared" si="12"/>
        <v>28.79</v>
      </c>
      <c r="DR6" s="21">
        <f t="shared" si="12"/>
        <v>30.5</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0.02</v>
      </c>
      <c r="EL6" s="21">
        <f t="shared" si="14"/>
        <v>0.01</v>
      </c>
      <c r="EM6" s="21">
        <f t="shared" si="14"/>
        <v>0.01</v>
      </c>
      <c r="EN6" s="21">
        <f t="shared" si="14"/>
        <v>0.02</v>
      </c>
      <c r="EO6" s="20" t="str">
        <f>IF(EO7="","",IF(EO7="-","【-】","【"&amp;SUBSTITUTE(TEXT(EO7,"#,##0.00"),"-","△")&amp;"】"))</f>
        <v>【0.02】</v>
      </c>
    </row>
    <row r="7" spans="1:148" s="22" customFormat="1" x14ac:dyDescent="0.15">
      <c r="A7" s="14"/>
      <c r="B7" s="23">
        <v>2023</v>
      </c>
      <c r="C7" s="23">
        <v>22098</v>
      </c>
      <c r="D7" s="23">
        <v>46</v>
      </c>
      <c r="E7" s="23">
        <v>17</v>
      </c>
      <c r="F7" s="23">
        <v>5</v>
      </c>
      <c r="G7" s="23">
        <v>0</v>
      </c>
      <c r="H7" s="23" t="s">
        <v>96</v>
      </c>
      <c r="I7" s="23" t="s">
        <v>97</v>
      </c>
      <c r="J7" s="23" t="s">
        <v>98</v>
      </c>
      <c r="K7" s="23" t="s">
        <v>99</v>
      </c>
      <c r="L7" s="23" t="s">
        <v>100</v>
      </c>
      <c r="M7" s="23" t="s">
        <v>101</v>
      </c>
      <c r="N7" s="24" t="s">
        <v>102</v>
      </c>
      <c r="O7" s="24">
        <v>65.75</v>
      </c>
      <c r="P7" s="24">
        <v>39.64</v>
      </c>
      <c r="Q7" s="24">
        <v>80.63</v>
      </c>
      <c r="R7" s="24">
        <v>3410</v>
      </c>
      <c r="S7" s="24">
        <v>29472</v>
      </c>
      <c r="T7" s="24">
        <v>253.55</v>
      </c>
      <c r="U7" s="24">
        <v>116.24</v>
      </c>
      <c r="V7" s="24">
        <v>11570</v>
      </c>
      <c r="W7" s="24">
        <v>10.62</v>
      </c>
      <c r="X7" s="24">
        <v>1089.45</v>
      </c>
      <c r="Y7" s="24" t="s">
        <v>102</v>
      </c>
      <c r="Z7" s="24">
        <v>110.54</v>
      </c>
      <c r="AA7" s="24">
        <v>113.27</v>
      </c>
      <c r="AB7" s="24">
        <v>104.8</v>
      </c>
      <c r="AC7" s="24">
        <v>105.95</v>
      </c>
      <c r="AD7" s="24" t="s">
        <v>102</v>
      </c>
      <c r="AE7" s="24">
        <v>103.09</v>
      </c>
      <c r="AF7" s="24">
        <v>102.11</v>
      </c>
      <c r="AG7" s="24">
        <v>101.91</v>
      </c>
      <c r="AH7" s="24">
        <v>103.07</v>
      </c>
      <c r="AI7" s="24">
        <v>104.44</v>
      </c>
      <c r="AJ7" s="24" t="s">
        <v>102</v>
      </c>
      <c r="AK7" s="24">
        <v>0</v>
      </c>
      <c r="AL7" s="24">
        <v>0</v>
      </c>
      <c r="AM7" s="24">
        <v>0</v>
      </c>
      <c r="AN7" s="24">
        <v>0</v>
      </c>
      <c r="AO7" s="24" t="s">
        <v>102</v>
      </c>
      <c r="AP7" s="24">
        <v>101.24</v>
      </c>
      <c r="AQ7" s="24">
        <v>124.9</v>
      </c>
      <c r="AR7" s="24">
        <v>124.8</v>
      </c>
      <c r="AS7" s="24">
        <v>120.64</v>
      </c>
      <c r="AT7" s="24">
        <v>124.06</v>
      </c>
      <c r="AU7" s="24" t="s">
        <v>102</v>
      </c>
      <c r="AV7" s="24">
        <v>17.73</v>
      </c>
      <c r="AW7" s="24">
        <v>20.5</v>
      </c>
      <c r="AX7" s="24">
        <v>31.79</v>
      </c>
      <c r="AY7" s="24">
        <v>39.119999999999997</v>
      </c>
      <c r="AZ7" s="24" t="s">
        <v>102</v>
      </c>
      <c r="BA7" s="24">
        <v>37.24</v>
      </c>
      <c r="BB7" s="24">
        <v>33.58</v>
      </c>
      <c r="BC7" s="24">
        <v>35.42</v>
      </c>
      <c r="BD7" s="24">
        <v>39.82</v>
      </c>
      <c r="BE7" s="24">
        <v>42.02</v>
      </c>
      <c r="BF7" s="24" t="s">
        <v>102</v>
      </c>
      <c r="BG7" s="24">
        <v>0</v>
      </c>
      <c r="BH7" s="24">
        <v>0</v>
      </c>
      <c r="BI7" s="24">
        <v>0</v>
      </c>
      <c r="BJ7" s="24">
        <v>0</v>
      </c>
      <c r="BK7" s="24" t="s">
        <v>102</v>
      </c>
      <c r="BL7" s="24">
        <v>783.8</v>
      </c>
      <c r="BM7" s="24">
        <v>778.81</v>
      </c>
      <c r="BN7" s="24">
        <v>718.49</v>
      </c>
      <c r="BO7" s="24">
        <v>743.31</v>
      </c>
      <c r="BP7" s="24">
        <v>785.1</v>
      </c>
      <c r="BQ7" s="24" t="s">
        <v>102</v>
      </c>
      <c r="BR7" s="24">
        <v>106.89</v>
      </c>
      <c r="BS7" s="24">
        <v>103.87</v>
      </c>
      <c r="BT7" s="24">
        <v>107.57</v>
      </c>
      <c r="BU7" s="24">
        <v>98.33</v>
      </c>
      <c r="BV7" s="24" t="s">
        <v>102</v>
      </c>
      <c r="BW7" s="24">
        <v>68.11</v>
      </c>
      <c r="BX7" s="24">
        <v>67.23</v>
      </c>
      <c r="BY7" s="24">
        <v>61.82</v>
      </c>
      <c r="BZ7" s="24">
        <v>61.15</v>
      </c>
      <c r="CA7" s="24">
        <v>56.93</v>
      </c>
      <c r="CB7" s="24" t="s">
        <v>102</v>
      </c>
      <c r="CC7" s="24">
        <v>162.75</v>
      </c>
      <c r="CD7" s="24">
        <v>168.25</v>
      </c>
      <c r="CE7" s="24">
        <v>162.22</v>
      </c>
      <c r="CF7" s="24">
        <v>182.46</v>
      </c>
      <c r="CG7" s="24" t="s">
        <v>102</v>
      </c>
      <c r="CH7" s="24">
        <v>222.41</v>
      </c>
      <c r="CI7" s="24">
        <v>228.21</v>
      </c>
      <c r="CJ7" s="24">
        <v>246.9</v>
      </c>
      <c r="CK7" s="24">
        <v>250.43</v>
      </c>
      <c r="CL7" s="24">
        <v>271.14999999999998</v>
      </c>
      <c r="CM7" s="24" t="s">
        <v>102</v>
      </c>
      <c r="CN7" s="24">
        <v>46.54</v>
      </c>
      <c r="CO7" s="24">
        <v>43.55</v>
      </c>
      <c r="CP7" s="24">
        <v>44.46</v>
      </c>
      <c r="CQ7" s="24">
        <v>42.91</v>
      </c>
      <c r="CR7" s="24" t="s">
        <v>102</v>
      </c>
      <c r="CS7" s="24">
        <v>55.26</v>
      </c>
      <c r="CT7" s="24">
        <v>54.54</v>
      </c>
      <c r="CU7" s="24">
        <v>52.9</v>
      </c>
      <c r="CV7" s="24">
        <v>52.63</v>
      </c>
      <c r="CW7" s="24">
        <v>49.87</v>
      </c>
      <c r="CX7" s="24" t="s">
        <v>102</v>
      </c>
      <c r="CY7" s="24">
        <v>77.3</v>
      </c>
      <c r="CZ7" s="24">
        <v>77.72</v>
      </c>
      <c r="DA7" s="24">
        <v>77.3</v>
      </c>
      <c r="DB7" s="24">
        <v>78.319999999999993</v>
      </c>
      <c r="DC7" s="24" t="s">
        <v>102</v>
      </c>
      <c r="DD7" s="24">
        <v>90.52</v>
      </c>
      <c r="DE7" s="24">
        <v>90.3</v>
      </c>
      <c r="DF7" s="24">
        <v>90.3</v>
      </c>
      <c r="DG7" s="24">
        <v>90.32</v>
      </c>
      <c r="DH7" s="24">
        <v>87.54</v>
      </c>
      <c r="DI7" s="24" t="s">
        <v>102</v>
      </c>
      <c r="DJ7" s="24">
        <v>3.76</v>
      </c>
      <c r="DK7" s="24">
        <v>7.37</v>
      </c>
      <c r="DL7" s="24">
        <v>10.83</v>
      </c>
      <c r="DM7" s="24">
        <v>14.19</v>
      </c>
      <c r="DN7" s="24" t="s">
        <v>102</v>
      </c>
      <c r="DO7" s="24">
        <v>24.8</v>
      </c>
      <c r="DP7" s="24">
        <v>28.12</v>
      </c>
      <c r="DQ7" s="24">
        <v>28.79</v>
      </c>
      <c r="DR7" s="24">
        <v>30.5</v>
      </c>
      <c r="DS7" s="24">
        <v>28.42</v>
      </c>
      <c r="DT7" s="24" t="s">
        <v>102</v>
      </c>
      <c r="DU7" s="24">
        <v>0</v>
      </c>
      <c r="DV7" s="24">
        <v>0</v>
      </c>
      <c r="DW7" s="24">
        <v>0</v>
      </c>
      <c r="DX7" s="24">
        <v>0</v>
      </c>
      <c r="DY7" s="24" t="s">
        <v>102</v>
      </c>
      <c r="DZ7" s="24">
        <v>0</v>
      </c>
      <c r="EA7" s="24">
        <v>0</v>
      </c>
      <c r="EB7" s="24">
        <v>0</v>
      </c>
      <c r="EC7" s="24">
        <v>0</v>
      </c>
      <c r="ED7" s="24">
        <v>0.08</v>
      </c>
      <c r="EE7" s="24" t="s">
        <v>102</v>
      </c>
      <c r="EF7" s="24">
        <v>0</v>
      </c>
      <c r="EG7" s="24">
        <v>0</v>
      </c>
      <c r="EH7" s="24">
        <v>0</v>
      </c>
      <c r="EI7" s="24">
        <v>0</v>
      </c>
      <c r="EJ7" s="24" t="s">
        <v>102</v>
      </c>
      <c r="EK7" s="24">
        <v>0.02</v>
      </c>
      <c r="EL7" s="24">
        <v>0.01</v>
      </c>
      <c r="EM7" s="24">
        <v>0.01</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新岡 祐哉</cp:lastModifiedBy>
  <cp:lastPrinted>2025-02-17T04:53:55Z</cp:lastPrinted>
  <dcterms:created xsi:type="dcterms:W3CDTF">2025-01-24T07:15:08Z</dcterms:created>
  <dcterms:modified xsi:type="dcterms:W3CDTF">2025-02-17T04:54:50Z</dcterms:modified>
  <cp:category/>
</cp:coreProperties>
</file>