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0.6.155\7010ki-soum\財務係文書\27 経営比較分析表\R6\04_提出\"/>
    </mc:Choice>
  </mc:AlternateContent>
  <xr:revisionPtr revIDLastSave="0" documentId="13_ncr:1_{C9809E1A-F6DD-4A33-B123-7B6B5B374891}" xr6:coauthVersionLast="47" xr6:coauthVersionMax="47" xr10:uidLastSave="{00000000-0000-0000-0000-000000000000}"/>
  <workbookProtection workbookAlgorithmName="SHA-512" workbookHashValue="5TZED9KjX5vJH8s2fPYe2cT+xsStRTBGR4Jo/4Bx/6aM/tIXEMGo53MNyg8rrGf3W9vAaXv9i2BHpQU0XWFvgQ==" workbookSaltValue="t0afxoAFlyk90IMC1ujnU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H85" i="4"/>
  <c r="E85" i="4"/>
  <c r="BB10" i="4"/>
  <c r="AT10" i="4"/>
  <c r="AL10" i="4"/>
  <c r="W10" i="4"/>
  <c r="I10" i="4"/>
  <c r="B10" i="4"/>
  <c r="BB8" i="4"/>
  <c r="AT8" i="4"/>
  <c r="AD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<sst xmlns="http://schemas.openxmlformats.org/spreadsheetml/2006/main" count="228" uniqueCount="113">
  <si>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</si>
  <si>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</si>
  <si>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</si>
  <si>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</si>
  <si>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</si>
  <si>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</si>
  <si>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</si>
  <si>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</si>
  <si>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</si>
  <si>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</si>
  <si>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</si>
  <si>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</si>
  <si>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</si>
  <si>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</si>
  <si>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</si>
  <si>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</si>
  <si>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</si>
  <si>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</si>
  <si>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</si>
  <si>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</si>
  <si>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</si>
  <si>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</si>
  <si>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</si>
  <si>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</si>
  <si>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</si>
  <si>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</si>
  <si>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</si>
  <si>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</si>
  <si>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</si>
  <si>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</si>
  <si>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</si>
  <si>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</si>
  <si>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</si>
  <si>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</si>
  <si>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</si>
  <si>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</si>
  <si>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</si>
  <si>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</si>
  <si>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</si>
  <si>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</si>
  <si>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</si>
  <si>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</si>
  <si>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</si>
  <si>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</si>
  <si>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</si>
  <si>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</si>
  <si>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</si>
  <si>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</si>
  <si>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</si>
  <si>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</si>
  <si>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</si>
  <si>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</si>
  <si>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</si>
  <si>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</si>
  <si>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</si>
  <si>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</si>
  <si>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</si>
  <si>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</si>
  <si>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</si>
  <si>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</si>
  <si>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</si>
  <si>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</si>
  <si>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</si>
  <si>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</si>
  <si>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</si>
  <si>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</si>
  <si>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</si>
  <si>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</si>
  <si>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</si>
  <si>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</si>
  <si>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</si>
  <si>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</si>
  <si>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</si>
  <si>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</si>
  <si>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</si>
  <si>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</si>
  <si>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</si>
  <si>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</si>
  <si>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</si>
  <si>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</si>
  <si>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</si>
  <si>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</si>
  <si>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</si>
  <si>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</si>
  <si>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</si>
  <si>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</si>
  <si>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</si>
  <si>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</si>
  <si>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</si>
  <si>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</si>
  <si>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</si>
  <si>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</si>
  <si>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</si>
  <si>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</si>
  <si>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</si>
  <si>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</si>
  <si>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</si>
  <si>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</si>
  <si>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</si>
  <si>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</si>
  <si>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</si>
  <si>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</si>
  <si>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</si>
  <si>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</si>
  <si>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</si>
  <si>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</si>
  <si>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</si>
  <si>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</si>
  <si>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</si>
  <si>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</si>
  <si>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【①経常収支比率】依然100％以上とはいえ、コロナ禍の水道料金減免措置（R2・R4）による減収は既に過ぎ、給水収益の急速な減少が見られる</t>
    </r>
    <r>
      <rPr>
        <sz val="11"/>
        <rFont val="ＭＳ ゴシック"/>
        <family val="3"/>
        <charset val="128"/>
      </rPr>
      <t>。
【③流動比率】電気料高騰や給水管漏水修理件数の増に加え、R5は八木沢浄水場の大規模改修（R5～6）や西通地区簡易水道統合整備事業（最終年度）で多額の支払いがあり現金が減少。100％を下回り、短期債務に対する支払能力は減少傾向。
【④企業債残高対給水収益比率】過去の配水管拡張事業や老朽管更新事業の借入に加えて、西通地区簡易水道統合整備事業の企業債（H29借入）がR4から償還開始。類似団体と比較して高止まりにある。
【⑤料金回収率】R4の減少理由は、一般会計からの繰入金（水道料金減免措置への1.5億円補填）の影響による。回復傾向にはあるが、依然100％を下回っており、給水収益の増が求められる。</t>
    </r>
    <r>
      <rPr>
        <sz val="11"/>
        <color rgb="FFFF0000"/>
        <rFont val="ＭＳ ゴシック"/>
        <family val="3"/>
        <charset val="128"/>
      </rPr>
      <t xml:space="preserve">
</t>
    </r>
    <r>
      <rPr>
        <sz val="11"/>
        <rFont val="ＭＳ ゴシック"/>
        <family val="3"/>
        <charset val="128"/>
      </rPr>
      <t>【⑥給水原価】年々微増傾向で、類似団体より高止まりが続いている。原因として、潜在的な漏水による有収率の低さに加えて、電気料高騰や漏水修理件数の増が挙げられる。継続的に経費削減に務め、有収率向上と合わせて取り組む必要がある。
【⑦施設利用率】類似団体より高数値を維持している。R5は遠隔地の脇野沢地区で浄水場の統廃合及び配水管のダウンサイジングを完了。引き続き、施設の有効活用を継続したい。</t>
    </r>
    <r>
      <rPr>
        <sz val="11"/>
        <color rgb="FFFF0000"/>
        <rFont val="ＭＳ ゴシック"/>
        <family val="3"/>
        <charset val="128"/>
      </rPr>
      <t xml:space="preserve">
</t>
    </r>
    <r>
      <rPr>
        <sz val="11"/>
        <rFont val="ＭＳ ゴシック"/>
        <family val="3"/>
        <charset val="128"/>
      </rPr>
      <t>【⑧有収率】依然として類似団体より低いのが目立つ。漏水探知専門業者への委託範囲を拡大する等、潜在的漏水対策に効果的な手法を模索し、継続的に有収率向上に努める。</t>
    </r>
    <rPh sb="9" eb="11">
      <t>イゼン</t>
    </rPh>
    <rPh sb="45" eb="47">
      <t>ゲンシュウ</t>
    </rPh>
    <rPh sb="48" eb="49">
      <t>スデ</t>
    </rPh>
    <rPh sb="50" eb="51">
      <t>ス</t>
    </rPh>
    <rPh sb="58" eb="60">
      <t>キュウソク</t>
    </rPh>
    <rPh sb="61" eb="63">
      <t>ゲンショウ</t>
    </rPh>
    <rPh sb="64" eb="65">
      <t>ミ</t>
    </rPh>
    <rPh sb="84" eb="86">
      <t>ロウスイ</t>
    </rPh>
    <rPh sb="90" eb="92">
      <t>ケンスウ</t>
    </rPh>
    <rPh sb="95" eb="96">
      <t>クワ</t>
    </rPh>
    <rPh sb="101" eb="104">
      <t>ヤギサワ</t>
    </rPh>
    <rPh sb="104" eb="107">
      <t>ジョウスイジョウ</t>
    </rPh>
    <rPh sb="108" eb="111">
      <t>ダイキボ</t>
    </rPh>
    <rPh sb="141" eb="143">
      <t>タガク</t>
    </rPh>
    <rPh sb="144" eb="146">
      <t>シハラ</t>
    </rPh>
    <rPh sb="150" eb="152">
      <t>ゲンショウ</t>
    </rPh>
    <rPh sb="199" eb="201">
      <t>カコ</t>
    </rPh>
    <rPh sb="214" eb="215">
      <t>クワ</t>
    </rPh>
    <rPh sb="227" eb="229">
      <t>ショウカン</t>
    </rPh>
    <rPh sb="229" eb="231">
      <t>カンイ</t>
    </rPh>
    <rPh sb="231" eb="233">
      <t>スイドウ</t>
    </rPh>
    <rPh sb="233" eb="235">
      <t>トウゴウ</t>
    </rPh>
    <rPh sb="235" eb="237">
      <t>セイビ</t>
    </rPh>
    <rPh sb="237" eb="239">
      <t>ジギョウ</t>
    </rPh>
    <rPh sb="260" eb="264">
      <t>ルイジダンタイ</t>
    </rPh>
    <rPh sb="265" eb="267">
      <t>ヒカク</t>
    </rPh>
    <rPh sb="289" eb="291">
      <t>ゲンショウ</t>
    </rPh>
    <rPh sb="291" eb="293">
      <t>リユウ</t>
    </rPh>
    <rPh sb="298" eb="300">
      <t>エイキョウ</t>
    </rPh>
    <rPh sb="302" eb="303">
      <t>オオ</t>
    </rPh>
    <rPh sb="316" eb="318">
      <t>ゲンショウ</t>
    </rPh>
    <rPh sb="341" eb="343">
      <t>イゼン</t>
    </rPh>
    <rPh sb="343" eb="345">
      <t>シタマワ</t>
    </rPh>
    <rPh sb="348" eb="350">
      <t>エイキョウ</t>
    </rPh>
    <rPh sb="355" eb="359">
      <t>キュウスイシュウエキ</t>
    </rPh>
    <rPh sb="360" eb="361">
      <t>ゾウ</t>
    </rPh>
    <rPh sb="362" eb="363">
      <t>モト</t>
    </rPh>
    <rPh sb="401" eb="403">
      <t>ゲンイン</t>
    </rPh>
    <rPh sb="407" eb="410">
      <t>センザイテキ</t>
    </rPh>
    <rPh sb="423" eb="424">
      <t>クワ</t>
    </rPh>
    <rPh sb="428" eb="431">
      <t>ゼンネンド</t>
    </rPh>
    <rPh sb="433" eb="435">
      <t>ロウスイ</t>
    </rPh>
    <rPh sb="437" eb="439">
      <t>ケンスウ</t>
    </rPh>
    <rPh sb="442" eb="443">
      <t>ア</t>
    </rPh>
    <rPh sb="454" eb="456">
      <t>シュホウ</t>
    </rPh>
    <rPh sb="457" eb="459">
      <t>モサク</t>
    </rPh>
    <rPh sb="464" eb="466">
      <t>シセツ</t>
    </rPh>
    <rPh sb="466" eb="468">
      <t>リヨウ</t>
    </rPh>
    <rPh sb="468" eb="469">
      <t>リツ</t>
    </rPh>
    <rPh sb="479" eb="480">
      <t>タカ</t>
    </rPh>
    <rPh sb="484" eb="486">
      <t>イジ</t>
    </rPh>
    <rPh sb="489" eb="492">
      <t>コウリツテキ</t>
    </rPh>
    <rPh sb="496" eb="499">
      <t>エンカクチ</t>
    </rPh>
    <rPh sb="516" eb="517">
      <t>オヨ</t>
    </rPh>
    <rPh sb="526" eb="527">
      <t>オヨ</t>
    </rPh>
    <rPh sb="531" eb="534">
      <t>ケイカクテキ</t>
    </rPh>
    <rPh sb="535" eb="536">
      <t>ト</t>
    </rPh>
    <rPh sb="537" eb="538">
      <t>ク</t>
    </rPh>
    <rPh sb="541" eb="543">
      <t>カンリョウ</t>
    </rPh>
    <rPh sb="544" eb="545">
      <t>ヒ</t>
    </rPh>
    <rPh sb="546" eb="547">
      <t>ツヅ</t>
    </rPh>
    <rPh sb="557" eb="559">
      <t>ケイゾク</t>
    </rPh>
    <rPh sb="585" eb="587">
      <t>メダ</t>
    </rPh>
    <rPh sb="589" eb="591">
      <t>ロウスイ</t>
    </rPh>
    <rPh sb="591" eb="593">
      <t>タンチ</t>
    </rPh>
    <rPh sb="593" eb="595">
      <t>センモン</t>
    </rPh>
    <rPh sb="595" eb="597">
      <t>ギョウシャ</t>
    </rPh>
    <rPh sb="599" eb="601">
      <t>イタク</t>
    </rPh>
    <rPh sb="601" eb="603">
      <t>ハンイ</t>
    </rPh>
    <rPh sb="604" eb="606">
      <t>カクダイ</t>
    </rPh>
    <rPh sb="608" eb="609">
      <t>トウ</t>
    </rPh>
    <rPh sb="610" eb="613">
      <t>センザイテキ</t>
    </rPh>
    <rPh sb="629" eb="632">
      <t>ケイゾクテキ</t>
    </rPh>
    <phoneticPr fontId="4"/>
  </si>
  <si>
    <r>
      <rPr>
        <sz val="11"/>
        <rFont val="ＭＳ ゴシック"/>
        <family val="3"/>
        <charset val="128"/>
      </rPr>
      <t>【①有形固定資産減価償却率】年々数値は上昇し、類似団体平均とも同程度にある。旧町村部の施設だけではなく、むつ地区も老朽化は着実に進んでおり、更新の必要性は増している。施設の重要度や劣化状況を踏まえて優先順位を策定しており、計画的に更新していくこととしている。</t>
    </r>
    <r>
      <rPr>
        <sz val="11"/>
        <color rgb="FFFF0000"/>
        <rFont val="ＭＳ ゴシック"/>
        <family val="3"/>
        <charset val="128"/>
      </rPr>
      <t xml:space="preserve">
</t>
    </r>
    <r>
      <rPr>
        <sz val="11"/>
        <rFont val="ＭＳ ゴシック"/>
        <family val="3"/>
        <charset val="128"/>
      </rPr>
      <t>【②管路経年化率】類似団体平均より低く維持している。年度によって事業費に偏りが出ないよう、引き続き財源を勘案しながら、計画的かつ効率的に管路更新に取り組む。
【③管路更新率】類似団体を大きく上回る。要因としては、西通地区簡易水道統合整備事業（H29～R5）が挙げられる。R1・R2が脇野沢配水場・ポンプ場新設で施設整備に注力した時期であったのに対し、R3～R5は脇野沢地区内の配水管布設替が進められた時期であり、これが大きく反映された。</t>
    </r>
    <rPh sb="14" eb="16">
      <t>ネンネン</t>
    </rPh>
    <rPh sb="16" eb="18">
      <t>スウチ</t>
    </rPh>
    <rPh sb="19" eb="21">
      <t>ジョウショウ</t>
    </rPh>
    <rPh sb="31" eb="34">
      <t>ドウテイド</t>
    </rPh>
    <rPh sb="54" eb="56">
      <t>チク</t>
    </rPh>
    <rPh sb="61" eb="63">
      <t>チャクジツ</t>
    </rPh>
    <rPh sb="70" eb="72">
      <t>コウシン</t>
    </rPh>
    <rPh sb="73" eb="76">
      <t>ヒツヨウセイ</t>
    </rPh>
    <rPh sb="77" eb="78">
      <t>マ</t>
    </rPh>
    <rPh sb="83" eb="85">
      <t>シセツ</t>
    </rPh>
    <rPh sb="86" eb="89">
      <t>ジュウヨウド</t>
    </rPh>
    <rPh sb="90" eb="92">
      <t>レッカ</t>
    </rPh>
    <rPh sb="92" eb="94">
      <t>ジョウキョウ</t>
    </rPh>
    <rPh sb="95" eb="96">
      <t>フ</t>
    </rPh>
    <rPh sb="111" eb="113">
      <t>ケイカク</t>
    </rPh>
    <rPh sb="113" eb="114">
      <t>テキ</t>
    </rPh>
    <rPh sb="115" eb="117">
      <t>コウシン</t>
    </rPh>
    <rPh sb="147" eb="148">
      <t>ヒク</t>
    </rPh>
    <rPh sb="149" eb="151">
      <t>イジ</t>
    </rPh>
    <rPh sb="156" eb="158">
      <t>ネンド</t>
    </rPh>
    <rPh sb="225" eb="227">
      <t>ウワマワ</t>
    </rPh>
    <rPh sb="229" eb="231">
      <t>ヨウイン</t>
    </rPh>
    <rPh sb="236" eb="238">
      <t>ニシドオリ</t>
    </rPh>
    <rPh sb="238" eb="240">
      <t>チク</t>
    </rPh>
    <rPh sb="240" eb="242">
      <t>カンイ</t>
    </rPh>
    <rPh sb="242" eb="244">
      <t>スイドウ</t>
    </rPh>
    <rPh sb="244" eb="246">
      <t>トウゴウ</t>
    </rPh>
    <rPh sb="246" eb="248">
      <t>セイビ</t>
    </rPh>
    <rPh sb="248" eb="250">
      <t>ジギョウ</t>
    </rPh>
    <rPh sb="259" eb="260">
      <t>ア</t>
    </rPh>
    <rPh sb="271" eb="274">
      <t>ワキノサワ</t>
    </rPh>
    <rPh sb="290" eb="292">
      <t>チュウリョク</t>
    </rPh>
    <rPh sb="294" eb="296">
      <t>ジキ</t>
    </rPh>
    <rPh sb="302" eb="303">
      <t>タイ</t>
    </rPh>
    <rPh sb="317" eb="318">
      <t>カ</t>
    </rPh>
    <rPh sb="319" eb="321">
      <t>チャッコウ</t>
    </rPh>
    <rPh sb="325" eb="326">
      <t>スス</t>
    </rPh>
    <rPh sb="330" eb="332">
      <t>ジキ</t>
    </rPh>
    <rPh sb="339" eb="340">
      <t>オオ</t>
    </rPh>
    <rPh sb="342" eb="344">
      <t>ハンエイ</t>
    </rPh>
    <phoneticPr fontId="4"/>
  </si>
  <si>
    <t>　全国的な人口減少、高齢化の傾向は当市も例外ではない。当市は本州最北の半島部に位置し、地理的には更に不利な状況にある。今後の水道事業において、その影響は給水収益の急速な減少という形で、より顕著に表れると考える。
　これまで、県内一広い行政面積を抱え、旧町村部に点在する老朽化した浄水場や、過大となった老朽管の維持管理に課題があった。R4に水道ビジョン（経営戦略）の見直しを行い、西通地区簡易水道統合整備事業（H29～R5の7か年）についても、R5は脇野沢地区内の配水管布設替を済ませ、当年度で完了したところである。
　他の施設も老朽化は着実に進んでいるが、有収率の低さと現金の減少、給水収益の減少を考えると、更新は容易ではない。一層の経費削減に努めて、財源と収支バランスを勘案しながら、計画的に更新を進め、経営の安定化を図っていく必要がある。</t>
    <rPh sb="27" eb="29">
      <t>トウシ</t>
    </rPh>
    <rPh sb="37" eb="38">
      <t>ブ</t>
    </rPh>
    <rPh sb="43" eb="46">
      <t>チリテキ</t>
    </rPh>
    <rPh sb="50" eb="52">
      <t>フリ</t>
    </rPh>
    <rPh sb="53" eb="55">
      <t>ジョウキョウ</t>
    </rPh>
    <rPh sb="59" eb="61">
      <t>コンゴ</t>
    </rPh>
    <rPh sb="62" eb="64">
      <t>スイドウ</t>
    </rPh>
    <rPh sb="64" eb="66">
      <t>ジギョウ</t>
    </rPh>
    <rPh sb="76" eb="80">
      <t>キュウスイシュウエキ</t>
    </rPh>
    <rPh sb="81" eb="83">
      <t>キュウソク</t>
    </rPh>
    <rPh sb="84" eb="86">
      <t>ゲンショウ</t>
    </rPh>
    <rPh sb="89" eb="90">
      <t>カタチ</t>
    </rPh>
    <rPh sb="125" eb="126">
      <t>キュウ</t>
    </rPh>
    <rPh sb="126" eb="128">
      <t>チョウソン</t>
    </rPh>
    <rPh sb="128" eb="129">
      <t>ブ</t>
    </rPh>
    <rPh sb="130" eb="132">
      <t>テンザイ</t>
    </rPh>
    <rPh sb="134" eb="137">
      <t>ロウキュウカ</t>
    </rPh>
    <rPh sb="139" eb="142">
      <t>ジョウスイジョウ</t>
    </rPh>
    <rPh sb="144" eb="146">
      <t>カダイ</t>
    </rPh>
    <rPh sb="150" eb="152">
      <t>ロウキュウ</t>
    </rPh>
    <rPh sb="154" eb="156">
      <t>イジ</t>
    </rPh>
    <rPh sb="156" eb="158">
      <t>カンリ</t>
    </rPh>
    <rPh sb="159" eb="161">
      <t>カダイ</t>
    </rPh>
    <rPh sb="224" eb="227">
      <t>ワキノサワ</t>
    </rPh>
    <rPh sb="227" eb="229">
      <t>チク</t>
    </rPh>
    <rPh sb="229" eb="230">
      <t>ナイ</t>
    </rPh>
    <rPh sb="231" eb="234">
      <t>ハイスイカン</t>
    </rPh>
    <rPh sb="234" eb="236">
      <t>フセツ</t>
    </rPh>
    <rPh sb="236" eb="237">
      <t>カ</t>
    </rPh>
    <rPh sb="238" eb="239">
      <t>ス</t>
    </rPh>
    <rPh sb="259" eb="260">
      <t>ホカ</t>
    </rPh>
    <rPh sb="264" eb="267">
      <t>ロウキュウカ</t>
    </rPh>
    <rPh sb="268" eb="270">
      <t>チャクジツ</t>
    </rPh>
    <rPh sb="271" eb="272">
      <t>スス</t>
    </rPh>
    <rPh sb="285" eb="287">
      <t>ゲンキン</t>
    </rPh>
    <rPh sb="288" eb="290">
      <t>ゲンショウ</t>
    </rPh>
    <rPh sb="299" eb="300">
      <t>カンガ</t>
    </rPh>
    <rPh sb="304" eb="306">
      <t>コウシン</t>
    </rPh>
    <rPh sb="307" eb="309">
      <t>ヨウイ</t>
    </rPh>
    <rPh sb="322" eb="323">
      <t>ツト</t>
    </rPh>
    <rPh sb="326" eb="328">
      <t>ザイゲン</t>
    </rPh>
    <rPh sb="329" eb="331">
      <t>シュウシ</t>
    </rPh>
    <rPh sb="336" eb="338">
      <t>カンアン</t>
    </rPh>
    <rPh sb="347" eb="349">
      <t>コウシン</t>
    </rPh>
    <rPh sb="350" eb="351">
      <t>スス</t>
    </rPh>
    <rPh sb="353" eb="355">
      <t>ケイエイ</t>
    </rPh>
    <rPh sb="356" eb="358">
      <t>アンテイ</t>
    </rPh>
    <rPh sb="365" eb="3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</si>
</sst>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0.14000000000000001</c:v>
                </c:pt>
                <c:pt idx="1">
                  <c:v>0.3</c:v>
                </c:pt>
                <c:pt idx="2">
                  <c:v>0.53</c:v>
                </c:pt>
                <c:pt idx="3">
                  <c:v>0.75</c:v>
                </c:pt>
                <c:pt idx="4">
                  <c:v>0.68</c:v>
                </c:pt>
              </c:numCache>
            </c:numRef>
          </c:val>
          <c:extLst>
            <c:ext xmlns:c16="http://schemas.microsoft.com/office/drawing/2014/chart" uri="{C3380CC4-5D6E-409C-BE32-E72D297353CC}">
              <c16:uniqueId val="{00000000-9D65-41DD-A821-7630D764197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0.48</c:v>
                </c:pt>
              </c:numCache>
            </c:numRef>
          </c:val>
          <c:smooth val="0"/>
          <c:extLst>
            <c:ext xmlns:c16="http://schemas.microsoft.com/office/drawing/2014/chart" uri="{C3380CC4-5D6E-409C-BE32-E72D297353CC}">
              <c16:uniqueId val="{00000001-9D65-41DD-A821-7630D764197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75.33</c:v>
                </c:pt>
                <c:pt idx="1">
                  <c:v>74.97</c:v>
                </c:pt>
                <c:pt idx="2">
                  <c:v>75.19</c:v>
                </c:pt>
                <c:pt idx="3">
                  <c:v>73.010000000000005</c:v>
                </c:pt>
                <c:pt idx="4">
                  <c:v>72</c:v>
                </c:pt>
              </c:numCache>
            </c:numRef>
          </c:val>
          <c:extLst>
            <c:ext xmlns:c16="http://schemas.microsoft.com/office/drawing/2014/chart" uri="{C3380CC4-5D6E-409C-BE32-E72D297353CC}">
              <c16:uniqueId val="{00000000-0833-475C-ACAA-8B194FA2C1D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59.26</c:v>
                </c:pt>
              </c:numCache>
            </c:numRef>
          </c:val>
          <c:smooth val="0"/>
          <c:extLst>
            <c:ext xmlns:c16="http://schemas.microsoft.com/office/drawing/2014/chart" uri="{C3380CC4-5D6E-409C-BE32-E72D297353CC}">
              <c16:uniqueId val="{00000001-0833-475C-ACAA-8B194FA2C1D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78.16</c:v>
                </c:pt>
                <c:pt idx="1">
                  <c:v>78.48</c:v>
                </c:pt>
                <c:pt idx="2">
                  <c:v>78.34</c:v>
                </c:pt>
                <c:pt idx="3">
                  <c:v>78.28</c:v>
                </c:pt>
                <c:pt idx="4">
                  <c:v>78.06</c:v>
                </c:pt>
              </c:numCache>
            </c:numRef>
          </c:val>
          <c:extLst>
            <c:ext xmlns:c16="http://schemas.microsoft.com/office/drawing/2014/chart" uri="{C3380CC4-5D6E-409C-BE32-E72D297353CC}">
              <c16:uniqueId val="{00000000-670F-494D-BE15-59978C1D017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83.84</c:v>
                </c:pt>
              </c:numCache>
            </c:numRef>
          </c:val>
          <c:smooth val="0"/>
          <c:extLst>
            <c:ext xmlns:c16="http://schemas.microsoft.com/office/drawing/2014/chart" uri="{C3380CC4-5D6E-409C-BE32-E72D297353CC}">
              <c16:uniqueId val="{00000001-670F-494D-BE15-59978C1D017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108.39</c:v>
                </c:pt>
                <c:pt idx="1">
                  <c:v>102.71</c:v>
                </c:pt>
                <c:pt idx="2">
                  <c:v>106.54</c:v>
                </c:pt>
                <c:pt idx="3">
                  <c:v>102.56</c:v>
                </c:pt>
                <c:pt idx="4">
                  <c:v>101.51</c:v>
                </c:pt>
              </c:numCache>
            </c:numRef>
          </c:val>
          <c:extLst>
            <c:ext xmlns:c16="http://schemas.microsoft.com/office/drawing/2014/chart" uri="{C3380CC4-5D6E-409C-BE32-E72D297353CC}">
              <c16:uniqueId val="{00000000-04B7-4D81-957B-E8FE551A545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107.49</c:v>
                </c:pt>
              </c:numCache>
            </c:numRef>
          </c:val>
          <c:smooth val="0"/>
          <c:extLst>
            <c:ext xmlns:c16="http://schemas.microsoft.com/office/drawing/2014/chart" uri="{C3380CC4-5D6E-409C-BE32-E72D297353CC}">
              <c16:uniqueId val="{00000001-04B7-4D81-957B-E8FE551A545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46.7</c:v>
                </c:pt>
                <c:pt idx="1">
                  <c:v>47.96</c:v>
                </c:pt>
                <c:pt idx="2">
                  <c:v>48.82</c:v>
                </c:pt>
                <c:pt idx="3">
                  <c:v>50.4</c:v>
                </c:pt>
                <c:pt idx="4">
                  <c:v>51.79</c:v>
                </c:pt>
              </c:numCache>
            </c:numRef>
          </c:val>
          <c:extLst>
            <c:ext xmlns:c16="http://schemas.microsoft.com/office/drawing/2014/chart" uri="{C3380CC4-5D6E-409C-BE32-E72D297353CC}">
              <c16:uniqueId val="{00000000-431C-4D7A-9637-7F1FD91B44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51.82</c:v>
                </c:pt>
              </c:numCache>
            </c:numRef>
          </c:val>
          <c:smooth val="0"/>
          <c:extLst>
            <c:ext xmlns:c16="http://schemas.microsoft.com/office/drawing/2014/chart" uri="{C3380CC4-5D6E-409C-BE32-E72D297353CC}">
              <c16:uniqueId val="{00000001-431C-4D7A-9637-7F1FD91B44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5.65</c:v>
                </c:pt>
                <c:pt idx="1">
                  <c:v>5.64</c:v>
                </c:pt>
                <c:pt idx="2">
                  <c:v>10.58</c:v>
                </c:pt>
                <c:pt idx="3">
                  <c:v>13.27</c:v>
                </c:pt>
                <c:pt idx="4">
                  <c:v>15.37</c:v>
                </c:pt>
              </c:numCache>
            </c:numRef>
          </c:val>
          <c:extLst>
            <c:ext xmlns:c16="http://schemas.microsoft.com/office/drawing/2014/chart" uri="{C3380CC4-5D6E-409C-BE32-E72D297353CC}">
              <c16:uniqueId val="{00000000-04D6-4EA8-A30B-DC1104E23F9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22.72</c:v>
                </c:pt>
              </c:numCache>
            </c:numRef>
          </c:val>
          <c:smooth val="0"/>
          <c:extLst>
            <c:ext xmlns:c16="http://schemas.microsoft.com/office/drawing/2014/chart" uri="{C3380CC4-5D6E-409C-BE32-E72D297353CC}">
              <c16:uniqueId val="{00000001-04D6-4EA8-A30B-DC1104E23F9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A0-40FC-9406-9F630E76DE9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5.76</c:v>
                </c:pt>
              </c:numCache>
            </c:numRef>
          </c:val>
          <c:smooth val="0"/>
          <c:extLst>
            <c:ext xmlns:c16="http://schemas.microsoft.com/office/drawing/2014/chart" uri="{C3380CC4-5D6E-409C-BE32-E72D297353CC}">
              <c16:uniqueId val="{00000001-8EA0-40FC-9406-9F630E76DE9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159.81</c:v>
                </c:pt>
                <c:pt idx="1">
                  <c:v>138.57</c:v>
                </c:pt>
                <c:pt idx="2">
                  <c:v>124.93</c:v>
                </c:pt>
                <c:pt idx="3">
                  <c:v>102.68</c:v>
                </c:pt>
                <c:pt idx="4">
                  <c:v>86.29</c:v>
                </c:pt>
              </c:numCache>
            </c:numRef>
          </c:val>
          <c:extLst>
            <c:ext xmlns:c16="http://schemas.microsoft.com/office/drawing/2014/chart" uri="{C3380CC4-5D6E-409C-BE32-E72D297353CC}">
              <c16:uniqueId val="{00000000-AA6A-43D6-9C9E-E946D5571C1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329.7</c:v>
                </c:pt>
              </c:numCache>
            </c:numRef>
          </c:val>
          <c:smooth val="0"/>
          <c:extLst>
            <c:ext xmlns:c16="http://schemas.microsoft.com/office/drawing/2014/chart" uri="{C3380CC4-5D6E-409C-BE32-E72D297353CC}">
              <c16:uniqueId val="{00000001-AA6A-43D6-9C9E-E946D5571C1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939.16</c:v>
                </c:pt>
                <c:pt idx="1">
                  <c:v>980.52</c:v>
                </c:pt>
                <c:pt idx="2">
                  <c:v>889.22</c:v>
                </c:pt>
                <c:pt idx="3">
                  <c:v>968.78</c:v>
                </c:pt>
                <c:pt idx="4">
                  <c:v>861.37</c:v>
                </c:pt>
              </c:numCache>
            </c:numRef>
          </c:val>
          <c:extLst>
            <c:ext xmlns:c16="http://schemas.microsoft.com/office/drawing/2014/chart" uri="{C3380CC4-5D6E-409C-BE32-E72D297353CC}">
              <c16:uniqueId val="{00000000-B9C7-4745-9600-05749EA9CC7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381.56</c:v>
                </c:pt>
              </c:numCache>
            </c:numRef>
          </c:val>
          <c:smooth val="0"/>
          <c:extLst>
            <c:ext xmlns:c16="http://schemas.microsoft.com/office/drawing/2014/chart" uri="{C3380CC4-5D6E-409C-BE32-E72D297353CC}">
              <c16:uniqueId val="{00000001-B9C7-4745-9600-05749EA9CC7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105.75</c:v>
                </c:pt>
                <c:pt idx="1">
                  <c:v>99.08</c:v>
                </c:pt>
                <c:pt idx="2">
                  <c:v>103.73</c:v>
                </c:pt>
                <c:pt idx="3">
                  <c:v>87.64</c:v>
                </c:pt>
                <c:pt idx="4">
                  <c:v>94.73</c:v>
                </c:pt>
              </c:numCache>
            </c:numRef>
          </c:val>
          <c:extLst>
            <c:ext xmlns:c16="http://schemas.microsoft.com/office/drawing/2014/chart" uri="{C3380CC4-5D6E-409C-BE32-E72D297353CC}">
              <c16:uniqueId val="{00000000-1A18-48BE-8F38-6472A337A55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95.04</c:v>
                </c:pt>
              </c:numCache>
            </c:numRef>
          </c:val>
          <c:smooth val="0"/>
          <c:extLst>
            <c:ext xmlns:c16="http://schemas.microsoft.com/office/drawing/2014/chart" uri="{C3380CC4-5D6E-409C-BE32-E72D297353CC}">
              <c16:uniqueId val="{00000001-1A18-48BE-8F38-6472A337A55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236.07</c:v>
                </c:pt>
                <c:pt idx="1">
                  <c:v>236.47</c:v>
                </c:pt>
                <c:pt idx="2">
                  <c:v>237.5</c:v>
                </c:pt>
                <c:pt idx="3">
                  <c:v>253.54</c:v>
                </c:pt>
                <c:pt idx="4">
                  <c:v>262.41000000000003</c:v>
                </c:pt>
              </c:numCache>
            </c:numRef>
          </c:val>
          <c:extLst>
            <c:ext xmlns:c16="http://schemas.microsoft.com/office/drawing/2014/chart" uri="{C3380CC4-5D6E-409C-BE32-E72D297353CC}">
              <c16:uniqueId val="{00000000-61A7-446E-8C5D-F0B6A712CFF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180.19</c:v>
                </c:pt>
              </c:numCache>
            </c:numRef>
          </c:val>
          <c:smooth val="0"/>
          <c:extLst>
            <c:ext xmlns:c16="http://schemas.microsoft.com/office/drawing/2014/chart" uri="{C3380CC4-5D6E-409C-BE32-E72D297353CC}">
              <c16:uniqueId val="{00000001-61A7-446E-8C5D-F0B6A712CFF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むつ市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自治体職員</v>
      </c>
      <c r="AE8" s="43"/>
      <c r="AF8" s="43"/>
      <c r="AG8" s="43"/>
      <c r="AH8" s="43"/>
      <c r="AI8" s="43"/>
      <c r="AJ8" s="43"/>
      <c r="AK8" s="2"/>
      <c r="AL8" s="44">
        <f>データ!$R$6</f>
        <v>52744</v>
      </c>
      <c r="AM8" s="44"/>
      <c r="AN8" s="44"/>
      <c r="AO8" s="44"/>
      <c r="AP8" s="44"/>
      <c r="AQ8" s="44"/>
      <c r="AR8" s="44"/>
      <c r="AS8" s="44"/>
      <c r="AT8" s="45">
        <f>データ!$S$6</f>
        <v>864.2</v>
      </c>
      <c r="AU8" s="46"/>
      <c r="AV8" s="46"/>
      <c r="AW8" s="46"/>
      <c r="AX8" s="46"/>
      <c r="AY8" s="46"/>
      <c r="AZ8" s="46"/>
      <c r="BA8" s="46"/>
      <c r="BB8" s="47">
        <f>データ!$T$6</f>
        <v>61.03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40.950000000000003</v>
      </c>
      <c r="J10" s="46"/>
      <c r="K10" s="46"/>
      <c r="L10" s="46"/>
      <c r="M10" s="46"/>
      <c r="N10" s="46"/>
      <c r="O10" s="80"/>
      <c r="P10" s="47">
        <f>データ!$P$6</f>
        <v>93.81</v>
      </c>
      <c r="Q10" s="47"/>
      <c r="R10" s="47"/>
      <c r="S10" s="47"/>
      <c r="T10" s="47"/>
      <c r="U10" s="47"/>
      <c r="V10" s="47"/>
      <c r="W10" s="44">
        <f>データ!$Q$6</f>
        <v>4675</v>
      </c>
      <c r="X10" s="44"/>
      <c r="Y10" s="44"/>
      <c r="Z10" s="44"/>
      <c r="AA10" s="44"/>
      <c r="AB10" s="44"/>
      <c r="AC10" s="44"/>
      <c r="AD10" s="2"/>
      <c r="AE10" s="2"/>
      <c r="AF10" s="2"/>
      <c r="AG10" s="2"/>
      <c r="AH10" s="2"/>
      <c r="AI10" s="2"/>
      <c r="AJ10" s="2"/>
      <c r="AK10" s="2"/>
      <c r="AL10" s="44">
        <f>データ!$U$6</f>
        <v>48829</v>
      </c>
      <c r="AM10" s="44"/>
      <c r="AN10" s="44"/>
      <c r="AO10" s="44"/>
      <c r="AP10" s="44"/>
      <c r="AQ10" s="44"/>
      <c r="AR10" s="44"/>
      <c r="AS10" s="44"/>
      <c r="AT10" s="45">
        <f>データ!$V$6</f>
        <v>72.23</v>
      </c>
      <c r="AU10" s="46"/>
      <c r="AV10" s="46"/>
      <c r="AW10" s="46"/>
      <c r="AX10" s="46"/>
      <c r="AY10" s="46"/>
      <c r="AZ10" s="46"/>
      <c r="BA10" s="46"/>
      <c r="BB10" s="47">
        <f>データ!$W$6</f>
        <v>676.02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111</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4"/>
      <c r="BM60" s="85"/>
      <c r="BN60" s="85"/>
      <c r="BO60" s="85"/>
      <c r="BP60" s="85"/>
      <c r="BQ60" s="85"/>
      <c r="BR60" s="85"/>
      <c r="BS60" s="85"/>
      <c r="BT60" s="85"/>
      <c r="BU60" s="85"/>
      <c r="BV60" s="85"/>
      <c r="BW60" s="85"/>
      <c r="BX60" s="85"/>
      <c r="BY60" s="85"/>
      <c r="BZ60" s="86"/>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6O73jvJrmmfyReWGiQDukFvYdnPc6FOqzqVY9Hn/FgUmwoiM6lQX/TONddMkd++wHfXyAkrl/PtU1B1mfpbN3A==" saltValue="LYIslKQv37pyfjjJVbIfK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15" t="s">
        <v>53</v>
      </c>
      <c r="B4" s="17"/>
      <c r="C4" s="17"/>
      <c r="D4" s="17"/>
      <c r="E4" s="17"/>
      <c r="F4" s="17"/>
      <c r="G4" s="17"/>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22080</v>
      </c>
      <c r="D6" s="20">
        <f t="shared" si="3"/>
        <v>46</v>
      </c>
      <c r="E6" s="20">
        <f t="shared" si="3"/>
        <v>1</v>
      </c>
      <c r="F6" s="20">
        <f t="shared" si="3"/>
        <v>0</v>
      </c>
      <c r="G6" s="20">
        <f t="shared" si="3"/>
        <v>1</v>
      </c>
      <c r="H6" s="20" t="str">
        <f t="shared" si="3"/>
        <v>青森県　むつ市</v>
      </c>
      <c r="I6" s="20" t="str">
        <f t="shared" si="3"/>
        <v>法適用</v>
      </c>
      <c r="J6" s="20" t="str">
        <f t="shared" si="3"/>
        <v>水道事業</v>
      </c>
      <c r="K6" s="20" t="str">
        <f t="shared" si="3"/>
        <v>末端給水事業</v>
      </c>
      <c r="L6" s="20" t="str">
        <f t="shared" si="3"/>
        <v>A5</v>
      </c>
      <c r="M6" s="20" t="str">
        <f t="shared" si="3"/>
        <v>自治体職員</v>
      </c>
      <c r="N6" s="21" t="str">
        <f t="shared" si="3"/>
        <v>-</v>
      </c>
      <c r="O6" s="21">
        <f t="shared" si="3"/>
        <v>40.950000000000003</v>
      </c>
      <c r="P6" s="21">
        <f t="shared" si="3"/>
        <v>93.81</v>
      </c>
      <c r="Q6" s="21">
        <f t="shared" si="3"/>
        <v>4675</v>
      </c>
      <c r="R6" s="21">
        <f t="shared" si="3"/>
        <v>52744</v>
      </c>
      <c r="S6" s="21">
        <f t="shared" si="3"/>
        <v>864.2</v>
      </c>
      <c r="T6" s="21">
        <f t="shared" si="3"/>
        <v>61.03</v>
      </c>
      <c r="U6" s="21">
        <f t="shared" si="3"/>
        <v>48829</v>
      </c>
      <c r="V6" s="21">
        <f t="shared" si="3"/>
        <v>72.23</v>
      </c>
      <c r="W6" s="21">
        <f t="shared" si="3"/>
        <v>676.02</v>
      </c>
      <c r="X6" s="22">
        <f>IF(X7="",NA(),X7)</f>
        <v>108.39</v>
      </c>
      <c r="Y6" s="22">
        <f t="shared" ref="Y6:AG6" si="4">IF(Y7="",NA(),Y7)</f>
        <v>102.71</v>
      </c>
      <c r="Z6" s="22">
        <f t="shared" si="4"/>
        <v>106.54</v>
      </c>
      <c r="AA6" s="22">
        <f t="shared" si="4"/>
        <v>102.56</v>
      </c>
      <c r="AB6" s="22">
        <f t="shared" si="4"/>
        <v>101.51</v>
      </c>
      <c r="AC6" s="22">
        <f t="shared" si="4"/>
        <v>111.17</v>
      </c>
      <c r="AD6" s="22">
        <f t="shared" si="4"/>
        <v>110.91</v>
      </c>
      <c r="AE6" s="22">
        <f t="shared" si="4"/>
        <v>111.49</v>
      </c>
      <c r="AF6" s="22">
        <f t="shared" si="4"/>
        <v>109.09</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5.76</v>
      </c>
      <c r="AS6" s="21" t="str">
        <f>IF(AS7="","",IF(AS7="-","【-】","【"&amp;SUBSTITUTE(TEXT(AS7,"#,##0.00"),"-","△")&amp;"】"))</f>
        <v>【1.50】</v>
      </c>
      <c r="AT6" s="22">
        <f>IF(AT7="",NA(),AT7)</f>
        <v>159.81</v>
      </c>
      <c r="AU6" s="22">
        <f t="shared" ref="AU6:BC6" si="6">IF(AU7="",NA(),AU7)</f>
        <v>138.57</v>
      </c>
      <c r="AV6" s="22">
        <f t="shared" si="6"/>
        <v>124.93</v>
      </c>
      <c r="AW6" s="22">
        <f t="shared" si="6"/>
        <v>102.68</v>
      </c>
      <c r="AX6" s="22">
        <f t="shared" si="6"/>
        <v>86.29</v>
      </c>
      <c r="AY6" s="22">
        <f t="shared" si="6"/>
        <v>360.86</v>
      </c>
      <c r="AZ6" s="22">
        <f t="shared" si="6"/>
        <v>350.79</v>
      </c>
      <c r="BA6" s="22">
        <f t="shared" si="6"/>
        <v>354.57</v>
      </c>
      <c r="BB6" s="22">
        <f t="shared" si="6"/>
        <v>357.74</v>
      </c>
      <c r="BC6" s="22">
        <f t="shared" si="6"/>
        <v>329.7</v>
      </c>
      <c r="BD6" s="21" t="str">
        <f>IF(BD7="","",IF(BD7="-","【-】","【"&amp;SUBSTITUTE(TEXT(BD7,"#,##0.00"),"-","△")&amp;"】"))</f>
        <v>【243.36】</v>
      </c>
      <c r="BE6" s="22">
        <f>IF(BE7="",NA(),BE7)</f>
        <v>939.16</v>
      </c>
      <c r="BF6" s="22">
        <f t="shared" ref="BF6:BN6" si="7">IF(BF7="",NA(),BF7)</f>
        <v>980.52</v>
      </c>
      <c r="BG6" s="22">
        <f t="shared" si="7"/>
        <v>889.22</v>
      </c>
      <c r="BH6" s="22">
        <f t="shared" si="7"/>
        <v>968.78</v>
      </c>
      <c r="BI6" s="22">
        <f t="shared" si="7"/>
        <v>861.37</v>
      </c>
      <c r="BJ6" s="22">
        <f t="shared" si="7"/>
        <v>309.27999999999997</v>
      </c>
      <c r="BK6" s="22">
        <f t="shared" si="7"/>
        <v>322.92</v>
      </c>
      <c r="BL6" s="22">
        <f t="shared" si="7"/>
        <v>303.45999999999998</v>
      </c>
      <c r="BM6" s="22">
        <f t="shared" si="7"/>
        <v>307.27999999999997</v>
      </c>
      <c r="BN6" s="22">
        <f t="shared" si="7"/>
        <v>381.56</v>
      </c>
      <c r="BO6" s="21" t="str">
        <f>IF(BO7="","",IF(BO7="-","【-】","【"&amp;SUBSTITUTE(TEXT(BO7,"#,##0.00"),"-","△")&amp;"】"))</f>
        <v>【265.93】</v>
      </c>
      <c r="BP6" s="22">
        <f>IF(BP7="",NA(),BP7)</f>
        <v>105.75</v>
      </c>
      <c r="BQ6" s="22">
        <f t="shared" ref="BQ6:BY6" si="8">IF(BQ7="",NA(),BQ7)</f>
        <v>99.08</v>
      </c>
      <c r="BR6" s="22">
        <f t="shared" si="8"/>
        <v>103.73</v>
      </c>
      <c r="BS6" s="22">
        <f t="shared" si="8"/>
        <v>87.64</v>
      </c>
      <c r="BT6" s="22">
        <f t="shared" si="8"/>
        <v>94.73</v>
      </c>
      <c r="BU6" s="22">
        <f t="shared" si="8"/>
        <v>103.32</v>
      </c>
      <c r="BV6" s="22">
        <f t="shared" si="8"/>
        <v>100.85</v>
      </c>
      <c r="BW6" s="22">
        <f t="shared" si="8"/>
        <v>103.79</v>
      </c>
      <c r="BX6" s="22">
        <f t="shared" si="8"/>
        <v>98.3</v>
      </c>
      <c r="BY6" s="22">
        <f t="shared" si="8"/>
        <v>95.04</v>
      </c>
      <c r="BZ6" s="21" t="str">
        <f>IF(BZ7="","",IF(BZ7="-","【-】","【"&amp;SUBSTITUTE(TEXT(BZ7,"#,##0.00"),"-","△")&amp;"】"))</f>
        <v>【97.82】</v>
      </c>
      <c r="CA6" s="22">
        <f>IF(CA7="",NA(),CA7)</f>
        <v>236.07</v>
      </c>
      <c r="CB6" s="22">
        <f t="shared" ref="CB6:CJ6" si="9">IF(CB7="",NA(),CB7)</f>
        <v>236.47</v>
      </c>
      <c r="CC6" s="22">
        <f t="shared" si="9"/>
        <v>237.5</v>
      </c>
      <c r="CD6" s="22">
        <f t="shared" si="9"/>
        <v>253.54</v>
      </c>
      <c r="CE6" s="22">
        <f t="shared" si="9"/>
        <v>262.41000000000003</v>
      </c>
      <c r="CF6" s="22">
        <f t="shared" si="9"/>
        <v>168.56</v>
      </c>
      <c r="CG6" s="22">
        <f t="shared" si="9"/>
        <v>167.1</v>
      </c>
      <c r="CH6" s="22">
        <f t="shared" si="9"/>
        <v>167.86</v>
      </c>
      <c r="CI6" s="22">
        <f t="shared" si="9"/>
        <v>173.68</v>
      </c>
      <c r="CJ6" s="22">
        <f t="shared" si="9"/>
        <v>180.19</v>
      </c>
      <c r="CK6" s="21" t="str">
        <f>IF(CK7="","",IF(CK7="-","【-】","【"&amp;SUBSTITUTE(TEXT(CK7,"#,##0.00"),"-","△")&amp;"】"))</f>
        <v>【177.56】</v>
      </c>
      <c r="CL6" s="22">
        <f>IF(CL7="",NA(),CL7)</f>
        <v>75.33</v>
      </c>
      <c r="CM6" s="22">
        <f t="shared" ref="CM6:CU6" si="10">IF(CM7="",NA(),CM7)</f>
        <v>74.97</v>
      </c>
      <c r="CN6" s="22">
        <f t="shared" si="10"/>
        <v>75.19</v>
      </c>
      <c r="CO6" s="22">
        <f t="shared" si="10"/>
        <v>73.010000000000005</v>
      </c>
      <c r="CP6" s="22">
        <f t="shared" si="10"/>
        <v>72</v>
      </c>
      <c r="CQ6" s="22">
        <f t="shared" si="10"/>
        <v>59.51</v>
      </c>
      <c r="CR6" s="22">
        <f t="shared" si="10"/>
        <v>59.91</v>
      </c>
      <c r="CS6" s="22">
        <f t="shared" si="10"/>
        <v>59.4</v>
      </c>
      <c r="CT6" s="22">
        <f t="shared" si="10"/>
        <v>59.24</v>
      </c>
      <c r="CU6" s="22">
        <f t="shared" si="10"/>
        <v>59.26</v>
      </c>
      <c r="CV6" s="21" t="str">
        <f>IF(CV7="","",IF(CV7="-","【-】","【"&amp;SUBSTITUTE(TEXT(CV7,"#,##0.00"),"-","△")&amp;"】"))</f>
        <v>【59.81】</v>
      </c>
      <c r="CW6" s="22">
        <f>IF(CW7="",NA(),CW7)</f>
        <v>78.16</v>
      </c>
      <c r="CX6" s="22">
        <f t="shared" ref="CX6:DF6" si="11">IF(CX7="",NA(),CX7)</f>
        <v>78.48</v>
      </c>
      <c r="CY6" s="22">
        <f t="shared" si="11"/>
        <v>78.34</v>
      </c>
      <c r="CZ6" s="22">
        <f t="shared" si="11"/>
        <v>78.28</v>
      </c>
      <c r="DA6" s="22">
        <f t="shared" si="11"/>
        <v>78.06</v>
      </c>
      <c r="DB6" s="22">
        <f t="shared" si="11"/>
        <v>87.08</v>
      </c>
      <c r="DC6" s="22">
        <f t="shared" si="11"/>
        <v>87.26</v>
      </c>
      <c r="DD6" s="22">
        <f t="shared" si="11"/>
        <v>87.57</v>
      </c>
      <c r="DE6" s="22">
        <f t="shared" si="11"/>
        <v>87.26</v>
      </c>
      <c r="DF6" s="22">
        <f t="shared" si="11"/>
        <v>83.84</v>
      </c>
      <c r="DG6" s="21" t="str">
        <f>IF(DG7="","",IF(DG7="-","【-】","【"&amp;SUBSTITUTE(TEXT(DG7,"#,##0.00"),"-","△")&amp;"】"))</f>
        <v>【89.42】</v>
      </c>
      <c r="DH6" s="22">
        <f>IF(DH7="",NA(),DH7)</f>
        <v>46.7</v>
      </c>
      <c r="DI6" s="22">
        <f t="shared" ref="DI6:DQ6" si="12">IF(DI7="",NA(),DI7)</f>
        <v>47.96</v>
      </c>
      <c r="DJ6" s="22">
        <f t="shared" si="12"/>
        <v>48.82</v>
      </c>
      <c r="DK6" s="22">
        <f t="shared" si="12"/>
        <v>50.4</v>
      </c>
      <c r="DL6" s="22">
        <f t="shared" si="12"/>
        <v>51.79</v>
      </c>
      <c r="DM6" s="22">
        <f t="shared" si="12"/>
        <v>48.55</v>
      </c>
      <c r="DN6" s="22">
        <f t="shared" si="12"/>
        <v>49.2</v>
      </c>
      <c r="DO6" s="22">
        <f t="shared" si="12"/>
        <v>50.01</v>
      </c>
      <c r="DP6" s="22">
        <f t="shared" si="12"/>
        <v>50.99</v>
      </c>
      <c r="DQ6" s="22">
        <f t="shared" si="12"/>
        <v>51.82</v>
      </c>
      <c r="DR6" s="21" t="str">
        <f>IF(DR7="","",IF(DR7="-","【-】","【"&amp;SUBSTITUTE(TEXT(DR7,"#,##0.00"),"-","△")&amp;"】"))</f>
        <v>【52.02】</v>
      </c>
      <c r="DS6" s="22">
        <f>IF(DS7="",NA(),DS7)</f>
        <v>5.65</v>
      </c>
      <c r="DT6" s="22">
        <f t="shared" ref="DT6:EB6" si="13">IF(DT7="",NA(),DT7)</f>
        <v>5.64</v>
      </c>
      <c r="DU6" s="22">
        <f t="shared" si="13"/>
        <v>10.58</v>
      </c>
      <c r="DV6" s="22">
        <f t="shared" si="13"/>
        <v>13.27</v>
      </c>
      <c r="DW6" s="22">
        <f t="shared" si="13"/>
        <v>15.37</v>
      </c>
      <c r="DX6" s="22">
        <f t="shared" si="13"/>
        <v>17.11</v>
      </c>
      <c r="DY6" s="22">
        <f t="shared" si="13"/>
        <v>18.329999999999998</v>
      </c>
      <c r="DZ6" s="22">
        <f t="shared" si="13"/>
        <v>20.27</v>
      </c>
      <c r="EA6" s="22">
        <f t="shared" si="13"/>
        <v>21.69</v>
      </c>
      <c r="EB6" s="22">
        <f t="shared" si="13"/>
        <v>22.72</v>
      </c>
      <c r="EC6" s="21" t="str">
        <f>IF(EC7="","",IF(EC7="-","【-】","【"&amp;SUBSTITUTE(TEXT(EC7,"#,##0.00"),"-","△")&amp;"】"))</f>
        <v>【25.37】</v>
      </c>
      <c r="ED6" s="22">
        <f>IF(ED7="",NA(),ED7)</f>
        <v>0.14000000000000001</v>
      </c>
      <c r="EE6" s="22">
        <f t="shared" ref="EE6:EM6" si="14">IF(EE7="",NA(),EE7)</f>
        <v>0.3</v>
      </c>
      <c r="EF6" s="22">
        <f t="shared" si="14"/>
        <v>0.53</v>
      </c>
      <c r="EG6" s="22">
        <f t="shared" si="14"/>
        <v>0.75</v>
      </c>
      <c r="EH6" s="22">
        <f t="shared" si="14"/>
        <v>0.68</v>
      </c>
      <c r="EI6" s="22">
        <f t="shared" si="14"/>
        <v>0.63</v>
      </c>
      <c r="EJ6" s="22">
        <f t="shared" si="14"/>
        <v>0.6</v>
      </c>
      <c r="EK6" s="22">
        <f t="shared" si="14"/>
        <v>0.56000000000000005</v>
      </c>
      <c r="EL6" s="22">
        <f t="shared" si="14"/>
        <v>0.6</v>
      </c>
      <c r="EM6" s="22">
        <f t="shared" si="14"/>
        <v>0.48</v>
      </c>
      <c r="EN6" s="21" t="str">
        <f>IF(EN7="","",IF(EN7="-","【-】","【"&amp;SUBSTITUTE(TEXT(EN7,"#,##0.00"),"-","△")&amp;"】"))</f>
        <v>【0.62】</v>
      </c>
    </row>
    <row r="7" spans="1:144" s="23" customFormat="1" x14ac:dyDescent="0.15">
      <c r="A7" s="15"/>
      <c r="B7" s="24">
        <v>2023</v>
      </c>
      <c r="C7" s="24">
        <v>22080</v>
      </c>
      <c r="D7" s="24">
        <v>46</v>
      </c>
      <c r="E7" s="24">
        <v>1</v>
      </c>
      <c r="F7" s="24">
        <v>0</v>
      </c>
      <c r="G7" s="24">
        <v>1</v>
      </c>
      <c r="H7" s="24" t="s">
        <v>93</v>
      </c>
      <c r="I7" s="24" t="s">
        <v>94</v>
      </c>
      <c r="J7" s="24" t="s">
        <v>95</v>
      </c>
      <c r="K7" s="24" t="s">
        <v>96</v>
      </c>
      <c r="L7" s="24" t="s">
        <v>97</v>
      </c>
      <c r="M7" s="24" t="s">
        <v>98</v>
      </c>
      <c r="N7" s="25" t="s">
        <v>99</v>
      </c>
      <c r="O7" s="25">
        <v>40.950000000000003</v>
      </c>
      <c r="P7" s="25">
        <v>93.81</v>
      </c>
      <c r="Q7" s="25">
        <v>4675</v>
      </c>
      <c r="R7" s="25">
        <v>52744</v>
      </c>
      <c r="S7" s="25">
        <v>864.2</v>
      </c>
      <c r="T7" s="25">
        <v>61.03</v>
      </c>
      <c r="U7" s="25">
        <v>48829</v>
      </c>
      <c r="V7" s="25">
        <v>72.23</v>
      </c>
      <c r="W7" s="25">
        <v>676.02</v>
      </c>
      <c r="X7" s="25">
        <v>108.39</v>
      </c>
      <c r="Y7" s="25">
        <v>102.71</v>
      </c>
      <c r="Z7" s="25">
        <v>106.54</v>
      </c>
      <c r="AA7" s="25">
        <v>102.56</v>
      </c>
      <c r="AB7" s="25">
        <v>101.51</v>
      </c>
      <c r="AC7" s="25">
        <v>111.17</v>
      </c>
      <c r="AD7" s="25">
        <v>110.91</v>
      </c>
      <c r="AE7" s="25">
        <v>111.49</v>
      </c>
      <c r="AF7" s="25">
        <v>109.09</v>
      </c>
      <c r="AG7" s="25">
        <v>107.49</v>
      </c>
      <c r="AH7" s="25">
        <v>108.24</v>
      </c>
      <c r="AI7" s="25">
        <v>0</v>
      </c>
      <c r="AJ7" s="25">
        <v>0</v>
      </c>
      <c r="AK7" s="25">
        <v>0</v>
      </c>
      <c r="AL7" s="25">
        <v>0</v>
      </c>
      <c r="AM7" s="25">
        <v>0</v>
      </c>
      <c r="AN7" s="25">
        <v>0.78</v>
      </c>
      <c r="AO7" s="25">
        <v>0.92</v>
      </c>
      <c r="AP7" s="25">
        <v>0.87</v>
      </c>
      <c r="AQ7" s="25">
        <v>0.93</v>
      </c>
      <c r="AR7" s="25">
        <v>5.76</v>
      </c>
      <c r="AS7" s="25">
        <v>1.5</v>
      </c>
      <c r="AT7" s="25">
        <v>159.81</v>
      </c>
      <c r="AU7" s="25">
        <v>138.57</v>
      </c>
      <c r="AV7" s="25">
        <v>124.93</v>
      </c>
      <c r="AW7" s="25">
        <v>102.68</v>
      </c>
      <c r="AX7" s="25">
        <v>86.29</v>
      </c>
      <c r="AY7" s="25">
        <v>360.86</v>
      </c>
      <c r="AZ7" s="25">
        <v>350.79</v>
      </c>
      <c r="BA7" s="25">
        <v>354.57</v>
      </c>
      <c r="BB7" s="25">
        <v>357.74</v>
      </c>
      <c r="BC7" s="25">
        <v>329.7</v>
      </c>
      <c r="BD7" s="25">
        <v>243.36</v>
      </c>
      <c r="BE7" s="25">
        <v>939.16</v>
      </c>
      <c r="BF7" s="25">
        <v>980.52</v>
      </c>
      <c r="BG7" s="25">
        <v>889.22</v>
      </c>
      <c r="BH7" s="25">
        <v>968.78</v>
      </c>
      <c r="BI7" s="25">
        <v>861.37</v>
      </c>
      <c r="BJ7" s="25">
        <v>309.27999999999997</v>
      </c>
      <c r="BK7" s="25">
        <v>322.92</v>
      </c>
      <c r="BL7" s="25">
        <v>303.45999999999998</v>
      </c>
      <c r="BM7" s="25">
        <v>307.27999999999997</v>
      </c>
      <c r="BN7" s="25">
        <v>381.56</v>
      </c>
      <c r="BO7" s="25">
        <v>265.93</v>
      </c>
      <c r="BP7" s="25">
        <v>105.75</v>
      </c>
      <c r="BQ7" s="25">
        <v>99.08</v>
      </c>
      <c r="BR7" s="25">
        <v>103.73</v>
      </c>
      <c r="BS7" s="25">
        <v>87.64</v>
      </c>
      <c r="BT7" s="25">
        <v>94.73</v>
      </c>
      <c r="BU7" s="25">
        <v>103.32</v>
      </c>
      <c r="BV7" s="25">
        <v>100.85</v>
      </c>
      <c r="BW7" s="25">
        <v>103.79</v>
      </c>
      <c r="BX7" s="25">
        <v>98.3</v>
      </c>
      <c r="BY7" s="25">
        <v>95.04</v>
      </c>
      <c r="BZ7" s="25">
        <v>97.82</v>
      </c>
      <c r="CA7" s="25">
        <v>236.07</v>
      </c>
      <c r="CB7" s="25">
        <v>236.47</v>
      </c>
      <c r="CC7" s="25">
        <v>237.5</v>
      </c>
      <c r="CD7" s="25">
        <v>253.54</v>
      </c>
      <c r="CE7" s="25">
        <v>262.41000000000003</v>
      </c>
      <c r="CF7" s="25">
        <v>168.56</v>
      </c>
      <c r="CG7" s="25">
        <v>167.1</v>
      </c>
      <c r="CH7" s="25">
        <v>167.86</v>
      </c>
      <c r="CI7" s="25">
        <v>173.68</v>
      </c>
      <c r="CJ7" s="25">
        <v>180.19</v>
      </c>
      <c r="CK7" s="25">
        <v>177.56</v>
      </c>
      <c r="CL7" s="25">
        <v>75.33</v>
      </c>
      <c r="CM7" s="25">
        <v>74.97</v>
      </c>
      <c r="CN7" s="25">
        <v>75.19</v>
      </c>
      <c r="CO7" s="25">
        <v>73.010000000000005</v>
      </c>
      <c r="CP7" s="25">
        <v>72</v>
      </c>
      <c r="CQ7" s="25">
        <v>59.51</v>
      </c>
      <c r="CR7" s="25">
        <v>59.91</v>
      </c>
      <c r="CS7" s="25">
        <v>59.4</v>
      </c>
      <c r="CT7" s="25">
        <v>59.24</v>
      </c>
      <c r="CU7" s="25">
        <v>59.26</v>
      </c>
      <c r="CV7" s="25">
        <v>59.81</v>
      </c>
      <c r="CW7" s="25">
        <v>78.16</v>
      </c>
      <c r="CX7" s="25">
        <v>78.48</v>
      </c>
      <c r="CY7" s="25">
        <v>78.34</v>
      </c>
      <c r="CZ7" s="25">
        <v>78.28</v>
      </c>
      <c r="DA7" s="25">
        <v>78.06</v>
      </c>
      <c r="DB7" s="25">
        <v>87.08</v>
      </c>
      <c r="DC7" s="25">
        <v>87.26</v>
      </c>
      <c r="DD7" s="25">
        <v>87.57</v>
      </c>
      <c r="DE7" s="25">
        <v>87.26</v>
      </c>
      <c r="DF7" s="25">
        <v>83.84</v>
      </c>
      <c r="DG7" s="25">
        <v>89.42</v>
      </c>
      <c r="DH7" s="25">
        <v>46.7</v>
      </c>
      <c r="DI7" s="25">
        <v>47.96</v>
      </c>
      <c r="DJ7" s="25">
        <v>48.82</v>
      </c>
      <c r="DK7" s="25">
        <v>50.4</v>
      </c>
      <c r="DL7" s="25">
        <v>51.79</v>
      </c>
      <c r="DM7" s="25">
        <v>48.55</v>
      </c>
      <c r="DN7" s="25">
        <v>49.2</v>
      </c>
      <c r="DO7" s="25">
        <v>50.01</v>
      </c>
      <c r="DP7" s="25">
        <v>50.99</v>
      </c>
      <c r="DQ7" s="25">
        <v>51.82</v>
      </c>
      <c r="DR7" s="25">
        <v>52.02</v>
      </c>
      <c r="DS7" s="25">
        <v>5.65</v>
      </c>
      <c r="DT7" s="25">
        <v>5.64</v>
      </c>
      <c r="DU7" s="25">
        <v>10.58</v>
      </c>
      <c r="DV7" s="25">
        <v>13.27</v>
      </c>
      <c r="DW7" s="25">
        <v>15.37</v>
      </c>
      <c r="DX7" s="25">
        <v>17.11</v>
      </c>
      <c r="DY7" s="25">
        <v>18.329999999999998</v>
      </c>
      <c r="DZ7" s="25">
        <v>20.27</v>
      </c>
      <c r="EA7" s="25">
        <v>21.69</v>
      </c>
      <c r="EB7" s="25">
        <v>22.72</v>
      </c>
      <c r="EC7" s="25">
        <v>25.37</v>
      </c>
      <c r="ED7" s="25">
        <v>0.14000000000000001</v>
      </c>
      <c r="EE7" s="25">
        <v>0.3</v>
      </c>
      <c r="EF7" s="25">
        <v>0.53</v>
      </c>
      <c r="EG7" s="25">
        <v>0.75</v>
      </c>
      <c r="EH7" s="25">
        <v>0.68</v>
      </c>
      <c r="EI7" s="25">
        <v>0.63</v>
      </c>
      <c r="EJ7" s="25">
        <v>0.6</v>
      </c>
      <c r="EK7" s="25">
        <v>0.56000000000000005</v>
      </c>
      <c r="EL7" s="25">
        <v>0.6</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2025-02-02T06:16:02Z</cp:lastPrinted>
  <dcterms:created xsi:type="dcterms:W3CDTF">2025-01-24T06:43:53Z</dcterms:created>
  <dcterms:modified xsi:type="dcterms:W3CDTF">2025-02-03T01:42:20Z</dcterms:modified>
  <cp:category/>
</cp:coreProperties>
</file>