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3財政課〆切】経営比較分析表\"/>
    </mc:Choice>
  </mc:AlternateContent>
  <workbookProtection workbookAlgorithmName="SHA-512" workbookHashValue="6LsYStsV0bpL7jpO9sCDZzUk+f71geBi1jGrwN7mdKEir16aL7xDfhGYtPTH1tmFJIRKAii4mO3Uan/Ckf+DiA==" workbookSaltValue="QCtz6QpGFi1ixQPLIY6s0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<sst xmlns="http://schemas.openxmlformats.org/spreadsheetml/2006/main" count="253" uniqueCount="115">
  <si>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</si>
  <si>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</si>
  <si>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</si>
  <si>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</si>
  <si>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</si>
  <si>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</si>
  <si>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</si>
  <si>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</si>
  <si>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</si>
  <si>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</si>
  <si>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</si>
  <si>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</si>
  <si>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</si>
  <si>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</si>
  <si>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</si>
  <si>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</si>
  <si>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</si>
  <si>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</si>
  <si>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</si>
  <si>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</si>
  <si>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</si>
  <si>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</si>
  <si>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</si>
  <si>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</si>
  <si>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</si>
  <si>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</si>
  <si>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</si>
  <si>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</si>
  <si>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</si>
  <si>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</si>
  <si>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</si>
  <si>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</si>
  <si>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</si>
  <si>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</si>
  <si>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</si>
  <si>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</si>
  <si>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</si>
  <si>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</si>
  <si>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</si>
  <si>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</si>
  <si>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</si>
  <si>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</si>
  <si>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</si>
  <si>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</si>
  <si>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</si>
  <si>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</si>
  <si>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</si>
  <si>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</si>
  <si>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</si>
  <si>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</si>
  <si>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</si>
  <si>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</si>
  <si>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</si>
  <si>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</si>
  <si>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</si>
  <si>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</si>
  <si>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</si>
  <si>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</si>
  <si>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</si>
  <si>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</si>
  <si>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</si>
  <si>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</si>
  <si>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</si>
  <si>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</si>
  <si>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</si>
  <si>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</si>
  <si>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</si>
  <si>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</si>
  <si>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</si>
  <si>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</si>
  <si>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</si>
  <si>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</si>
  <si>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</si>
  <si>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</si>
  <si>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</si>
  <si>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</si>
  <si>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</si>
  <si>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</si>
  <si>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</si>
  <si>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</si>
  <si>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</si>
  <si>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</si>
  <si>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</si>
  <si>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</si>
  <si>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</si>
  <si>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</si>
  <si>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</si>
  <si>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</si>
  <si>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</si>
  <si>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</si>
  <si>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</si>
  <si>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</si>
  <si>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</si>
  <si>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</si>
  <si>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</si>
  <si>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</si>
  <si>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</si>
  <si>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</si>
  <si>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</si>
  <si>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</si>
  <si>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</si>
  <si>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</si>
  <si>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</si>
  <si>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</si>
  <si>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</si>
  <si>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</si>
  <si>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</si>
  <si>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</si>
  <si>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</si>
  <si>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</si>
  <si>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</si>
  <si>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</si>
  <si>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【類似団体比較】
　類似団体との比較では、⑤経費回収率及び⑥汚水処理原価の類似団体平均値との差が大きい。これは事業規模が小規模であることに加え、地理的な要因から汚水処理経費が多大にかかっていること等が要因であると考える。
【下水道事業の現状】
　当市の漁業集落排水処理施設は管渠整備を終了している。人口減少に歯止めがかからず、有収水量も減少傾向にあることから、今後とも下水道接続をＰＲし、水洗化率の向上に努め使用料収入を維持していく必要がある。</t>
    <rPh sb="69" eb="70">
      <t>クワ</t>
    </rPh>
    <rPh sb="137" eb="139">
      <t>カンキョ</t>
    </rPh>
    <phoneticPr fontId="4"/>
  </si>
  <si>
    <t xml:space="preserve">　当市の漁業集落排水処理施設は平成12年度に供用開始しているが、供用開始からの年数が浅く管渠・施設等の老朽化による更新は行っていない。
　しかしながら、施設内の機械設備等は順次、耐用年数を迎えることから、適切な資産管理・資金計画を行う必要があるため、ストックマネジメント計画に基づき計改築需要の平準化という課題と併せて、重要な施設については計画的な点検・計画による予防保全型の施設管理を導入し、施設の延命化や効率的で適切な対策を講じていくことにより、施設の安全性とコスト縮減を図っていく。
</t>
    <phoneticPr fontId="4"/>
  </si>
  <si>
    <t>　各指標を改善するためには、有収水量を確保し使用料の増収を図ると共に汚水処理費にかかるコスト削減に努める必要がある。平成29年から令和元年にかけ、類似団体と比較して安価な設定となっている使用料単価を改定し、使用料増収により経営基盤の強化を図った。
　また、令和２年度より地方公営企業法を適用し、公営企業会計による経営管理の強化に取り組んでいる。
　しかしながら、漁業集落排水処理施設という特性上、事業規模が小さく経営健全化を図りにくいという背景はあるものの、使用料改定による増収は一時的なもので抜本的な解決には至らず、現状の経営状況を打開するほどの施策を講じることは難しいことから、事業存廃の検討を要する。</t>
    <rPh sb="147" eb="149">
      <t>コウエイ</t>
    </rPh>
    <rPh sb="293" eb="295">
      <t>ソンパイ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</si>
</sst>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494-4FB2-B57A-C66ABC0974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A494-4FB2-B57A-C66ABC0974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19.29</c:v>
                </c:pt>
                <c:pt idx="2">
                  <c:v>20.71</c:v>
                </c:pt>
                <c:pt idx="3">
                  <c:v>22.86</c:v>
                </c:pt>
                <c:pt idx="4">
                  <c:v>17.86</c:v>
                </c:pt>
              </c:numCache>
            </c:numRef>
          </c:val>
          <c:extLst>
            <c:ext xmlns:c16="http://schemas.microsoft.com/office/drawing/2014/chart" uri="{C3380CC4-5D6E-409C-BE32-E72D297353CC}">
              <c16:uniqueId val="{00000000-1236-4334-9539-C123E7E255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26.12</c:v>
                </c:pt>
              </c:numCache>
            </c:numRef>
          </c:val>
          <c:smooth val="0"/>
          <c:extLst>
            <c:ext xmlns:c16="http://schemas.microsoft.com/office/drawing/2014/chart" uri="{C3380CC4-5D6E-409C-BE32-E72D297353CC}">
              <c16:uniqueId val="{00000001-1236-4334-9539-C123E7E255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81.66</c:v>
                </c:pt>
                <c:pt idx="2">
                  <c:v>87.9</c:v>
                </c:pt>
                <c:pt idx="3">
                  <c:v>83.33</c:v>
                </c:pt>
                <c:pt idx="4">
                  <c:v>82.19</c:v>
                </c:pt>
              </c:numCache>
            </c:numRef>
          </c:val>
          <c:extLst>
            <c:ext xmlns:c16="http://schemas.microsoft.com/office/drawing/2014/chart" uri="{C3380CC4-5D6E-409C-BE32-E72D297353CC}">
              <c16:uniqueId val="{00000000-F880-4303-AF74-0E2C5E98CA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78.55</c:v>
                </c:pt>
              </c:numCache>
            </c:numRef>
          </c:val>
          <c:smooth val="0"/>
          <c:extLst>
            <c:ext xmlns:c16="http://schemas.microsoft.com/office/drawing/2014/chart" uri="{C3380CC4-5D6E-409C-BE32-E72D297353CC}">
              <c16:uniqueId val="{00000001-F880-4303-AF74-0E2C5E98CA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105.91</c:v>
                </c:pt>
                <c:pt idx="2">
                  <c:v>112.44</c:v>
                </c:pt>
                <c:pt idx="3">
                  <c:v>102.51</c:v>
                </c:pt>
                <c:pt idx="4">
                  <c:v>104.58</c:v>
                </c:pt>
              </c:numCache>
            </c:numRef>
          </c:val>
          <c:extLst>
            <c:ext xmlns:c16="http://schemas.microsoft.com/office/drawing/2014/chart" uri="{C3380CC4-5D6E-409C-BE32-E72D297353CC}">
              <c16:uniqueId val="{00000000-C5C3-417B-8AD0-C7D48FA38A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105.98</c:v>
                </c:pt>
              </c:numCache>
            </c:numRef>
          </c:val>
          <c:smooth val="0"/>
          <c:extLst>
            <c:ext xmlns:c16="http://schemas.microsoft.com/office/drawing/2014/chart" uri="{C3380CC4-5D6E-409C-BE32-E72D297353CC}">
              <c16:uniqueId val="{00000001-C5C3-417B-8AD0-C7D48FA38A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6.36</c:v>
                </c:pt>
                <c:pt idx="2">
                  <c:v>10.41</c:v>
                </c:pt>
                <c:pt idx="3">
                  <c:v>14.45</c:v>
                </c:pt>
                <c:pt idx="4">
                  <c:v>17.89</c:v>
                </c:pt>
              </c:numCache>
            </c:numRef>
          </c:val>
          <c:extLst>
            <c:ext xmlns:c16="http://schemas.microsoft.com/office/drawing/2014/chart" uri="{C3380CC4-5D6E-409C-BE32-E72D297353CC}">
              <c16:uniqueId val="{00000000-7797-4B77-9BAF-92734A1617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28.31</c:v>
                </c:pt>
              </c:numCache>
            </c:numRef>
          </c:val>
          <c:smooth val="0"/>
          <c:extLst>
            <c:ext xmlns:c16="http://schemas.microsoft.com/office/drawing/2014/chart" uri="{C3380CC4-5D6E-409C-BE32-E72D297353CC}">
              <c16:uniqueId val="{00000001-7797-4B77-9BAF-92734A1617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209-4414-B7A4-877B4886342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209-4414-B7A4-877B4886342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405-4121-9A79-97484F9846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181.51</c:v>
                </c:pt>
              </c:numCache>
            </c:numRef>
          </c:val>
          <c:smooth val="0"/>
          <c:extLst>
            <c:ext xmlns:c16="http://schemas.microsoft.com/office/drawing/2014/chart" uri="{C3380CC4-5D6E-409C-BE32-E72D297353CC}">
              <c16:uniqueId val="{00000001-A405-4121-9A79-97484F9846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45.38</c:v>
                </c:pt>
                <c:pt idx="2">
                  <c:v>116.46</c:v>
                </c:pt>
                <c:pt idx="3">
                  <c:v>98.49</c:v>
                </c:pt>
                <c:pt idx="4">
                  <c:v>44.46</c:v>
                </c:pt>
              </c:numCache>
            </c:numRef>
          </c:val>
          <c:extLst>
            <c:ext xmlns:c16="http://schemas.microsoft.com/office/drawing/2014/chart" uri="{C3380CC4-5D6E-409C-BE32-E72D297353CC}">
              <c16:uniqueId val="{00000000-0E70-4BE5-85A5-C35DA33502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69.819999999999993</c:v>
                </c:pt>
              </c:numCache>
            </c:numRef>
          </c:val>
          <c:smooth val="0"/>
          <c:extLst>
            <c:ext xmlns:c16="http://schemas.microsoft.com/office/drawing/2014/chart" uri="{C3380CC4-5D6E-409C-BE32-E72D297353CC}">
              <c16:uniqueId val="{00000001-0E70-4BE5-85A5-C35DA33502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5746.56</c:v>
                </c:pt>
                <c:pt idx="2">
                  <c:v>130.5</c:v>
                </c:pt>
                <c:pt idx="3">
                  <c:v>5257.13</c:v>
                </c:pt>
                <c:pt idx="4">
                  <c:v>3522.99</c:v>
                </c:pt>
              </c:numCache>
            </c:numRef>
          </c:val>
          <c:extLst>
            <c:ext xmlns:c16="http://schemas.microsoft.com/office/drawing/2014/chart" uri="{C3380CC4-5D6E-409C-BE32-E72D297353CC}">
              <c16:uniqueId val="{00000000-4CDB-4257-A6A1-88060418C5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1149.7</c:v>
                </c:pt>
              </c:numCache>
            </c:numRef>
          </c:val>
          <c:smooth val="0"/>
          <c:extLst>
            <c:ext xmlns:c16="http://schemas.microsoft.com/office/drawing/2014/chart" uri="{C3380CC4-5D6E-409C-BE32-E72D297353CC}">
              <c16:uniqueId val="{00000001-4CDB-4257-A6A1-88060418C5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10.87</c:v>
                </c:pt>
                <c:pt idx="2">
                  <c:v>9.5399999999999991</c:v>
                </c:pt>
                <c:pt idx="3">
                  <c:v>13.56</c:v>
                </c:pt>
                <c:pt idx="4">
                  <c:v>10.66</c:v>
                </c:pt>
              </c:numCache>
            </c:numRef>
          </c:val>
          <c:extLst>
            <c:ext xmlns:c16="http://schemas.microsoft.com/office/drawing/2014/chart" uri="{C3380CC4-5D6E-409C-BE32-E72D297353CC}">
              <c16:uniqueId val="{00000000-7032-4E93-9A58-269803A5C9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35.96</c:v>
                </c:pt>
              </c:numCache>
            </c:numRef>
          </c:val>
          <c:smooth val="0"/>
          <c:extLst>
            <c:ext xmlns:c16="http://schemas.microsoft.com/office/drawing/2014/chart" uri="{C3380CC4-5D6E-409C-BE32-E72D297353CC}">
              <c16:uniqueId val="{00000001-7032-4E93-9A58-269803A5C9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1503.41</c:v>
                </c:pt>
                <c:pt idx="2">
                  <c:v>1685.7</c:v>
                </c:pt>
                <c:pt idx="3">
                  <c:v>1195.31</c:v>
                </c:pt>
                <c:pt idx="4">
                  <c:v>1551.37</c:v>
                </c:pt>
              </c:numCache>
            </c:numRef>
          </c:val>
          <c:extLst>
            <c:ext xmlns:c16="http://schemas.microsoft.com/office/drawing/2014/chart" uri="{C3380CC4-5D6E-409C-BE32-E72D297353CC}">
              <c16:uniqueId val="{00000000-3AF7-4068-A88B-9FD2E0F623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481.96</c:v>
                </c:pt>
              </c:numCache>
            </c:numRef>
          </c:val>
          <c:smooth val="0"/>
          <c:extLst>
            <c:ext xmlns:c16="http://schemas.microsoft.com/office/drawing/2014/chart" uri="{C3380CC4-5D6E-409C-BE32-E72D297353CC}">
              <c16:uniqueId val="{00000001-3AF7-4068-A88B-9FD2E0F623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むつ市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自治体職員</v>
      </c>
      <c r="AE8" s="35"/>
      <c r="AF8" s="35"/>
      <c r="AG8" s="35"/>
      <c r="AH8" s="35"/>
      <c r="AI8" s="35"/>
      <c r="AJ8" s="35"/>
      <c r="AK8" s="3"/>
      <c r="AL8" s="36">
        <f>データ!S6</f>
        <v>52744</v>
      </c>
      <c r="AM8" s="36"/>
      <c r="AN8" s="36"/>
      <c r="AO8" s="36"/>
      <c r="AP8" s="36"/>
      <c r="AQ8" s="36"/>
      <c r="AR8" s="36"/>
      <c r="AS8" s="36"/>
      <c r="AT8" s="37">
        <f>データ!T6</f>
        <v>864.2</v>
      </c>
      <c r="AU8" s="37"/>
      <c r="AV8" s="37"/>
      <c r="AW8" s="37"/>
      <c r="AX8" s="37"/>
      <c r="AY8" s="37"/>
      <c r="AZ8" s="37"/>
      <c r="BA8" s="37"/>
      <c r="BB8" s="37">
        <f>データ!U6</f>
        <v>61.03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82.49</v>
      </c>
      <c r="J10" s="37"/>
      <c r="K10" s="37"/>
      <c r="L10" s="37"/>
      <c r="M10" s="37"/>
      <c r="N10" s="37"/>
      <c r="O10" s="37"/>
      <c r="P10" s="37">
        <f>データ!P6</f>
        <v>0.28000000000000003</v>
      </c>
      <c r="Q10" s="37"/>
      <c r="R10" s="37"/>
      <c r="S10" s="37"/>
      <c r="T10" s="37"/>
      <c r="U10" s="37"/>
      <c r="V10" s="37"/>
      <c r="W10" s="37">
        <f>データ!Q6</f>
        <v>90.29</v>
      </c>
      <c r="X10" s="37"/>
      <c r="Y10" s="37"/>
      <c r="Z10" s="37"/>
      <c r="AA10" s="37"/>
      <c r="AB10" s="37"/>
      <c r="AC10" s="37"/>
      <c r="AD10" s="36">
        <f>データ!R6</f>
        <v>3300</v>
      </c>
      <c r="AE10" s="36"/>
      <c r="AF10" s="36"/>
      <c r="AG10" s="36"/>
      <c r="AH10" s="36"/>
      <c r="AI10" s="36"/>
      <c r="AJ10" s="36"/>
      <c r="AK10" s="2"/>
      <c r="AL10" s="36">
        <f>データ!V6</f>
        <v>146</v>
      </c>
      <c r="AM10" s="36"/>
      <c r="AN10" s="36"/>
      <c r="AO10" s="36"/>
      <c r="AP10" s="36"/>
      <c r="AQ10" s="36"/>
      <c r="AR10" s="36"/>
      <c r="AS10" s="36"/>
      <c r="AT10" s="37">
        <f>データ!W6</f>
        <v>0.11</v>
      </c>
      <c r="AU10" s="37"/>
      <c r="AV10" s="37"/>
      <c r="AW10" s="37"/>
      <c r="AX10" s="37"/>
      <c r="AY10" s="37"/>
      <c r="AZ10" s="37"/>
      <c r="BA10" s="37"/>
      <c r="BB10" s="37">
        <f>データ!X6</f>
        <v>1327.27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SM+qIoeS6bmo7VbKFoybELlDkrgqCL5/BWLXgOqwzmB6Dgpw/xD3UG3sbU5LS9f4yrpe+DG5TJKX5ElSCIEG5w==" saltValue="MVNI0zvM3+odlKlc+7DvG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22080</v>
      </c>
      <c r="D6" s="19">
        <f t="shared" si="3"/>
        <v>46</v>
      </c>
      <c r="E6" s="19">
        <f t="shared" si="3"/>
        <v>17</v>
      </c>
      <c r="F6" s="19">
        <f t="shared" si="3"/>
        <v>6</v>
      </c>
      <c r="G6" s="19">
        <f t="shared" si="3"/>
        <v>0</v>
      </c>
      <c r="H6" s="19" t="str">
        <f t="shared" si="3"/>
        <v>青森県　むつ市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82.49</v>
      </c>
      <c r="P6" s="20">
        <f t="shared" si="3"/>
        <v>0.28000000000000003</v>
      </c>
      <c r="Q6" s="20">
        <f t="shared" si="3"/>
        <v>90.29</v>
      </c>
      <c r="R6" s="20">
        <f t="shared" si="3"/>
        <v>3300</v>
      </c>
      <c r="S6" s="20">
        <f t="shared" si="3"/>
        <v>52744</v>
      </c>
      <c r="T6" s="20">
        <f t="shared" si="3"/>
        <v>864.2</v>
      </c>
      <c r="U6" s="20">
        <f t="shared" si="3"/>
        <v>61.03</v>
      </c>
      <c r="V6" s="20">
        <f t="shared" si="3"/>
        <v>146</v>
      </c>
      <c r="W6" s="20">
        <f t="shared" si="3"/>
        <v>0.11</v>
      </c>
      <c r="X6" s="20">
        <f t="shared" si="3"/>
        <v>1327.27</v>
      </c>
      <c r="Y6" s="21" t="str">
        <f>IF(Y7="",NA(),Y7)</f>
        <v>-</v>
      </c>
      <c r="Z6" s="21">
        <f t="shared" ref="Z6:AH6" si="4">IF(Z7="",NA(),Z7)</f>
        <v>105.91</v>
      </c>
      <c r="AA6" s="21">
        <f t="shared" si="4"/>
        <v>112.44</v>
      </c>
      <c r="AB6" s="21">
        <f t="shared" si="4"/>
        <v>102.51</v>
      </c>
      <c r="AC6" s="21">
        <f t="shared" si="4"/>
        <v>104.58</v>
      </c>
      <c r="AD6" s="21" t="str">
        <f t="shared" si="4"/>
        <v>-</v>
      </c>
      <c r="AE6" s="21">
        <f t="shared" si="4"/>
        <v>101.18</v>
      </c>
      <c r="AF6" s="21">
        <f t="shared" si="4"/>
        <v>99.89</v>
      </c>
      <c r="AG6" s="21">
        <f t="shared" si="4"/>
        <v>104.12</v>
      </c>
      <c r="AH6" s="21">
        <f t="shared" si="4"/>
        <v>105.98</v>
      </c>
      <c r="AI6" s="20" t="str">
        <f>IF(AI7="","",IF(AI7="-","【-】","【"&amp;SUBSTITUTE(TEXT(AI7,"#,##0.00"),"-","△")&amp;"】"))</f>
        <v>【102.33】</v>
      </c>
      <c r="AJ6" s="21" t="str">
        <f>IF(AJ7="",NA(),AJ7)</f>
        <v>-</v>
      </c>
      <c r="AK6" s="20">
        <f t="shared" ref="AK6:AS6" si="5">IF(AK7="",NA(),AK7)</f>
        <v>0</v>
      </c>
      <c r="AL6" s="20">
        <f t="shared" si="5"/>
        <v>0</v>
      </c>
      <c r="AM6" s="20">
        <f t="shared" si="5"/>
        <v>0</v>
      </c>
      <c r="AN6" s="20">
        <f t="shared" si="5"/>
        <v>0</v>
      </c>
      <c r="AO6" s="21" t="str">
        <f t="shared" si="5"/>
        <v>-</v>
      </c>
      <c r="AP6" s="21">
        <f t="shared" si="5"/>
        <v>140.63</v>
      </c>
      <c r="AQ6" s="21">
        <f t="shared" si="5"/>
        <v>163.84</v>
      </c>
      <c r="AR6" s="21">
        <f t="shared" si="5"/>
        <v>176.46</v>
      </c>
      <c r="AS6" s="21">
        <f t="shared" si="5"/>
        <v>181.51</v>
      </c>
      <c r="AT6" s="20" t="str">
        <f>IF(AT7="","",IF(AT7="-","【-】","【"&amp;SUBSTITUTE(TEXT(AT7,"#,##0.00"),"-","△")&amp;"】"))</f>
        <v>【114.08】</v>
      </c>
      <c r="AU6" s="21" t="str">
        <f>IF(AU7="",NA(),AU7)</f>
        <v>-</v>
      </c>
      <c r="AV6" s="21">
        <f t="shared" ref="AV6:BD6" si="6">IF(AV7="",NA(),AV7)</f>
        <v>45.38</v>
      </c>
      <c r="AW6" s="21">
        <f t="shared" si="6"/>
        <v>116.46</v>
      </c>
      <c r="AX6" s="21">
        <f t="shared" si="6"/>
        <v>98.49</v>
      </c>
      <c r="AY6" s="21">
        <f t="shared" si="6"/>
        <v>44.46</v>
      </c>
      <c r="AZ6" s="21" t="str">
        <f t="shared" si="6"/>
        <v>-</v>
      </c>
      <c r="BA6" s="21">
        <f t="shared" si="6"/>
        <v>56.53</v>
      </c>
      <c r="BB6" s="21">
        <f t="shared" si="6"/>
        <v>59.66</v>
      </c>
      <c r="BC6" s="21">
        <f t="shared" si="6"/>
        <v>61.64</v>
      </c>
      <c r="BD6" s="21">
        <f t="shared" si="6"/>
        <v>69.819999999999993</v>
      </c>
      <c r="BE6" s="20" t="str">
        <f>IF(BE7="","",IF(BE7="-","【-】","【"&amp;SUBSTITUTE(TEXT(BE7,"#,##0.00"),"-","△")&amp;"】"))</f>
        <v>【68.63】</v>
      </c>
      <c r="BF6" s="21" t="str">
        <f>IF(BF7="",NA(),BF7)</f>
        <v>-</v>
      </c>
      <c r="BG6" s="21">
        <f t="shared" ref="BG6:BO6" si="7">IF(BG7="",NA(),BG7)</f>
        <v>5746.56</v>
      </c>
      <c r="BH6" s="21">
        <f t="shared" si="7"/>
        <v>130.5</v>
      </c>
      <c r="BI6" s="21">
        <f t="shared" si="7"/>
        <v>5257.13</v>
      </c>
      <c r="BJ6" s="21">
        <f t="shared" si="7"/>
        <v>3522.99</v>
      </c>
      <c r="BK6" s="21" t="str">
        <f t="shared" si="7"/>
        <v>-</v>
      </c>
      <c r="BL6" s="21">
        <f t="shared" si="7"/>
        <v>1095.52</v>
      </c>
      <c r="BM6" s="21">
        <f t="shared" si="7"/>
        <v>1056.55</v>
      </c>
      <c r="BN6" s="21">
        <f t="shared" si="7"/>
        <v>1278.54</v>
      </c>
      <c r="BO6" s="21">
        <f t="shared" si="7"/>
        <v>1149.7</v>
      </c>
      <c r="BP6" s="20" t="str">
        <f>IF(BP7="","",IF(BP7="-","【-】","【"&amp;SUBSTITUTE(TEXT(BP7,"#,##0.00"),"-","△")&amp;"】"))</f>
        <v>【1,069.89】</v>
      </c>
      <c r="BQ6" s="21" t="str">
        <f>IF(BQ7="",NA(),BQ7)</f>
        <v>-</v>
      </c>
      <c r="BR6" s="21">
        <f t="shared" ref="BR6:BZ6" si="8">IF(BR7="",NA(),BR7)</f>
        <v>10.87</v>
      </c>
      <c r="BS6" s="21">
        <f t="shared" si="8"/>
        <v>9.5399999999999991</v>
      </c>
      <c r="BT6" s="21">
        <f t="shared" si="8"/>
        <v>13.56</v>
      </c>
      <c r="BU6" s="21">
        <f t="shared" si="8"/>
        <v>10.66</v>
      </c>
      <c r="BV6" s="21" t="str">
        <f t="shared" si="8"/>
        <v>-</v>
      </c>
      <c r="BW6" s="21">
        <f t="shared" si="8"/>
        <v>39.64</v>
      </c>
      <c r="BX6" s="21">
        <f t="shared" si="8"/>
        <v>40</v>
      </c>
      <c r="BY6" s="21">
        <f t="shared" si="8"/>
        <v>38.74</v>
      </c>
      <c r="BZ6" s="21">
        <f t="shared" si="8"/>
        <v>35.96</v>
      </c>
      <c r="CA6" s="20" t="str">
        <f>IF(CA7="","",IF(CA7="-","【-】","【"&amp;SUBSTITUTE(TEXT(CA7,"#,##0.00"),"-","△")&amp;"】"))</f>
        <v>【39.89】</v>
      </c>
      <c r="CB6" s="21" t="str">
        <f>IF(CB7="",NA(),CB7)</f>
        <v>-</v>
      </c>
      <c r="CC6" s="21">
        <f t="shared" ref="CC6:CK6" si="9">IF(CC7="",NA(),CC7)</f>
        <v>1503.41</v>
      </c>
      <c r="CD6" s="21">
        <f t="shared" si="9"/>
        <v>1685.7</v>
      </c>
      <c r="CE6" s="21">
        <f t="shared" si="9"/>
        <v>1195.31</v>
      </c>
      <c r="CF6" s="21">
        <f t="shared" si="9"/>
        <v>1551.37</v>
      </c>
      <c r="CG6" s="21" t="str">
        <f t="shared" si="9"/>
        <v>-</v>
      </c>
      <c r="CH6" s="21">
        <f t="shared" si="9"/>
        <v>449.72</v>
      </c>
      <c r="CI6" s="21">
        <f t="shared" si="9"/>
        <v>437.27</v>
      </c>
      <c r="CJ6" s="21">
        <f t="shared" si="9"/>
        <v>456.72</v>
      </c>
      <c r="CK6" s="21">
        <f t="shared" si="9"/>
        <v>481.96</v>
      </c>
      <c r="CL6" s="20" t="str">
        <f>IF(CL7="","",IF(CL7="-","【-】","【"&amp;SUBSTITUTE(TEXT(CL7,"#,##0.00"),"-","△")&amp;"】"))</f>
        <v>【426.52】</v>
      </c>
      <c r="CM6" s="21" t="str">
        <f>IF(CM7="",NA(),CM7)</f>
        <v>-</v>
      </c>
      <c r="CN6" s="21">
        <f t="shared" ref="CN6:CV6" si="10">IF(CN7="",NA(),CN7)</f>
        <v>19.29</v>
      </c>
      <c r="CO6" s="21">
        <f t="shared" si="10"/>
        <v>20.71</v>
      </c>
      <c r="CP6" s="21">
        <f t="shared" si="10"/>
        <v>22.86</v>
      </c>
      <c r="CQ6" s="21">
        <f t="shared" si="10"/>
        <v>17.86</v>
      </c>
      <c r="CR6" s="21" t="str">
        <f t="shared" si="10"/>
        <v>-</v>
      </c>
      <c r="CS6" s="21">
        <f t="shared" si="10"/>
        <v>30.19</v>
      </c>
      <c r="CT6" s="21">
        <f t="shared" si="10"/>
        <v>28.77</v>
      </c>
      <c r="CU6" s="21">
        <f t="shared" si="10"/>
        <v>26.22</v>
      </c>
      <c r="CV6" s="21">
        <f t="shared" si="10"/>
        <v>26.12</v>
      </c>
      <c r="CW6" s="20" t="str">
        <f>IF(CW7="","",IF(CW7="-","【-】","【"&amp;SUBSTITUTE(TEXT(CW7,"#,##0.00"),"-","△")&amp;"】"))</f>
        <v>【28.16】</v>
      </c>
      <c r="CX6" s="21" t="str">
        <f>IF(CX7="",NA(),CX7)</f>
        <v>-</v>
      </c>
      <c r="CY6" s="21">
        <f t="shared" ref="CY6:DG6" si="11">IF(CY7="",NA(),CY7)</f>
        <v>81.66</v>
      </c>
      <c r="CZ6" s="21">
        <f t="shared" si="11"/>
        <v>87.9</v>
      </c>
      <c r="DA6" s="21">
        <f t="shared" si="11"/>
        <v>83.33</v>
      </c>
      <c r="DB6" s="21">
        <f t="shared" si="11"/>
        <v>82.19</v>
      </c>
      <c r="DC6" s="21" t="str">
        <f t="shared" si="11"/>
        <v>-</v>
      </c>
      <c r="DD6" s="21">
        <f t="shared" si="11"/>
        <v>79.09</v>
      </c>
      <c r="DE6" s="21">
        <f t="shared" si="11"/>
        <v>78.900000000000006</v>
      </c>
      <c r="DF6" s="21">
        <f t="shared" si="11"/>
        <v>78.03</v>
      </c>
      <c r="DG6" s="21">
        <f t="shared" si="11"/>
        <v>78.55</v>
      </c>
      <c r="DH6" s="20" t="str">
        <f>IF(DH7="","",IF(DH7="-","【-】","【"&amp;SUBSTITUTE(TEXT(DH7,"#,##0.00"),"-","△")&amp;"】"))</f>
        <v>【80.73】</v>
      </c>
      <c r="DI6" s="21" t="str">
        <f>IF(DI7="",NA(),DI7)</f>
        <v>-</v>
      </c>
      <c r="DJ6" s="21">
        <f t="shared" ref="DJ6:DR6" si="12">IF(DJ7="",NA(),DJ7)</f>
        <v>6.36</v>
      </c>
      <c r="DK6" s="21">
        <f t="shared" si="12"/>
        <v>10.41</v>
      </c>
      <c r="DL6" s="21">
        <f t="shared" si="12"/>
        <v>14.45</v>
      </c>
      <c r="DM6" s="21">
        <f t="shared" si="12"/>
        <v>17.89</v>
      </c>
      <c r="DN6" s="21" t="str">
        <f t="shared" si="12"/>
        <v>-</v>
      </c>
      <c r="DO6" s="21">
        <f t="shared" si="12"/>
        <v>20.14</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22080</v>
      </c>
      <c r="D7" s="23">
        <v>46</v>
      </c>
      <c r="E7" s="23">
        <v>17</v>
      </c>
      <c r="F7" s="23">
        <v>6</v>
      </c>
      <c r="G7" s="23">
        <v>0</v>
      </c>
      <c r="H7" s="23" t="s">
        <v>96</v>
      </c>
      <c r="I7" s="23" t="s">
        <v>97</v>
      </c>
      <c r="J7" s="23" t="s">
        <v>98</v>
      </c>
      <c r="K7" s="23" t="s">
        <v>99</v>
      </c>
      <c r="L7" s="23" t="s">
        <v>100</v>
      </c>
      <c r="M7" s="23" t="s">
        <v>101</v>
      </c>
      <c r="N7" s="24" t="s">
        <v>102</v>
      </c>
      <c r="O7" s="24">
        <v>82.49</v>
      </c>
      <c r="P7" s="24">
        <v>0.28000000000000003</v>
      </c>
      <c r="Q7" s="24">
        <v>90.29</v>
      </c>
      <c r="R7" s="24">
        <v>3300</v>
      </c>
      <c r="S7" s="24">
        <v>52744</v>
      </c>
      <c r="T7" s="24">
        <v>864.2</v>
      </c>
      <c r="U7" s="24">
        <v>61.03</v>
      </c>
      <c r="V7" s="24">
        <v>146</v>
      </c>
      <c r="W7" s="24">
        <v>0.11</v>
      </c>
      <c r="X7" s="24">
        <v>1327.27</v>
      </c>
      <c r="Y7" s="24" t="s">
        <v>102</v>
      </c>
      <c r="Z7" s="24">
        <v>105.91</v>
      </c>
      <c r="AA7" s="24">
        <v>112.44</v>
      </c>
      <c r="AB7" s="24">
        <v>102.51</v>
      </c>
      <c r="AC7" s="24">
        <v>104.58</v>
      </c>
      <c r="AD7" s="24" t="s">
        <v>102</v>
      </c>
      <c r="AE7" s="24">
        <v>101.18</v>
      </c>
      <c r="AF7" s="24">
        <v>99.89</v>
      </c>
      <c r="AG7" s="24">
        <v>104.12</v>
      </c>
      <c r="AH7" s="24">
        <v>105.98</v>
      </c>
      <c r="AI7" s="24">
        <v>102.33</v>
      </c>
      <c r="AJ7" s="24" t="s">
        <v>102</v>
      </c>
      <c r="AK7" s="24">
        <v>0</v>
      </c>
      <c r="AL7" s="24">
        <v>0</v>
      </c>
      <c r="AM7" s="24">
        <v>0</v>
      </c>
      <c r="AN7" s="24">
        <v>0</v>
      </c>
      <c r="AO7" s="24" t="s">
        <v>102</v>
      </c>
      <c r="AP7" s="24">
        <v>140.63</v>
      </c>
      <c r="AQ7" s="24">
        <v>163.84</v>
      </c>
      <c r="AR7" s="24">
        <v>176.46</v>
      </c>
      <c r="AS7" s="24">
        <v>181.51</v>
      </c>
      <c r="AT7" s="24">
        <v>114.08</v>
      </c>
      <c r="AU7" s="24" t="s">
        <v>102</v>
      </c>
      <c r="AV7" s="24">
        <v>45.38</v>
      </c>
      <c r="AW7" s="24">
        <v>116.46</v>
      </c>
      <c r="AX7" s="24">
        <v>98.49</v>
      </c>
      <c r="AY7" s="24">
        <v>44.46</v>
      </c>
      <c r="AZ7" s="24" t="s">
        <v>102</v>
      </c>
      <c r="BA7" s="24">
        <v>56.53</v>
      </c>
      <c r="BB7" s="24">
        <v>59.66</v>
      </c>
      <c r="BC7" s="24">
        <v>61.64</v>
      </c>
      <c r="BD7" s="24">
        <v>69.819999999999993</v>
      </c>
      <c r="BE7" s="24">
        <v>68.63</v>
      </c>
      <c r="BF7" s="24" t="s">
        <v>102</v>
      </c>
      <c r="BG7" s="24">
        <v>5746.56</v>
      </c>
      <c r="BH7" s="24">
        <v>130.5</v>
      </c>
      <c r="BI7" s="24">
        <v>5257.13</v>
      </c>
      <c r="BJ7" s="24">
        <v>3522.99</v>
      </c>
      <c r="BK7" s="24" t="s">
        <v>102</v>
      </c>
      <c r="BL7" s="24">
        <v>1095.52</v>
      </c>
      <c r="BM7" s="24">
        <v>1056.55</v>
      </c>
      <c r="BN7" s="24">
        <v>1278.54</v>
      </c>
      <c r="BO7" s="24">
        <v>1149.7</v>
      </c>
      <c r="BP7" s="24">
        <v>1069.8900000000001</v>
      </c>
      <c r="BQ7" s="24" t="s">
        <v>102</v>
      </c>
      <c r="BR7" s="24">
        <v>10.87</v>
      </c>
      <c r="BS7" s="24">
        <v>9.5399999999999991</v>
      </c>
      <c r="BT7" s="24">
        <v>13.56</v>
      </c>
      <c r="BU7" s="24">
        <v>10.66</v>
      </c>
      <c r="BV7" s="24" t="s">
        <v>102</v>
      </c>
      <c r="BW7" s="24">
        <v>39.64</v>
      </c>
      <c r="BX7" s="24">
        <v>40</v>
      </c>
      <c r="BY7" s="24">
        <v>38.74</v>
      </c>
      <c r="BZ7" s="24">
        <v>35.96</v>
      </c>
      <c r="CA7" s="24">
        <v>39.89</v>
      </c>
      <c r="CB7" s="24" t="s">
        <v>102</v>
      </c>
      <c r="CC7" s="24">
        <v>1503.41</v>
      </c>
      <c r="CD7" s="24">
        <v>1685.7</v>
      </c>
      <c r="CE7" s="24">
        <v>1195.31</v>
      </c>
      <c r="CF7" s="24">
        <v>1551.37</v>
      </c>
      <c r="CG7" s="24" t="s">
        <v>102</v>
      </c>
      <c r="CH7" s="24">
        <v>449.72</v>
      </c>
      <c r="CI7" s="24">
        <v>437.27</v>
      </c>
      <c r="CJ7" s="24">
        <v>456.72</v>
      </c>
      <c r="CK7" s="24">
        <v>481.96</v>
      </c>
      <c r="CL7" s="24">
        <v>426.52</v>
      </c>
      <c r="CM7" s="24" t="s">
        <v>102</v>
      </c>
      <c r="CN7" s="24">
        <v>19.29</v>
      </c>
      <c r="CO7" s="24">
        <v>20.71</v>
      </c>
      <c r="CP7" s="24">
        <v>22.86</v>
      </c>
      <c r="CQ7" s="24">
        <v>17.86</v>
      </c>
      <c r="CR7" s="24" t="s">
        <v>102</v>
      </c>
      <c r="CS7" s="24">
        <v>30.19</v>
      </c>
      <c r="CT7" s="24">
        <v>28.77</v>
      </c>
      <c r="CU7" s="24">
        <v>26.22</v>
      </c>
      <c r="CV7" s="24">
        <v>26.12</v>
      </c>
      <c r="CW7" s="24">
        <v>28.16</v>
      </c>
      <c r="CX7" s="24" t="s">
        <v>102</v>
      </c>
      <c r="CY7" s="24">
        <v>81.66</v>
      </c>
      <c r="CZ7" s="24">
        <v>87.9</v>
      </c>
      <c r="DA7" s="24">
        <v>83.33</v>
      </c>
      <c r="DB7" s="24">
        <v>82.19</v>
      </c>
      <c r="DC7" s="24" t="s">
        <v>102</v>
      </c>
      <c r="DD7" s="24">
        <v>79.09</v>
      </c>
      <c r="DE7" s="24">
        <v>78.900000000000006</v>
      </c>
      <c r="DF7" s="24">
        <v>78.03</v>
      </c>
      <c r="DG7" s="24">
        <v>78.55</v>
      </c>
      <c r="DH7" s="24">
        <v>80.73</v>
      </c>
      <c r="DI7" s="24" t="s">
        <v>102</v>
      </c>
      <c r="DJ7" s="24">
        <v>6.36</v>
      </c>
      <c r="DK7" s="24">
        <v>10.41</v>
      </c>
      <c r="DL7" s="24">
        <v>14.45</v>
      </c>
      <c r="DM7" s="24">
        <v>17.89</v>
      </c>
      <c r="DN7" s="24" t="s">
        <v>102</v>
      </c>
      <c r="DO7" s="24">
        <v>20.14</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dcterms:created xsi:type="dcterms:W3CDTF">2025-01-24T07:21:30Z</dcterms:created>
  <dcterms:modified xsi:type="dcterms:W3CDTF">2025-02-03T02:24:07Z</dcterms:modified>
  <cp:category/>
</cp:coreProperties>
</file>