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財政課\033　公営企業会計\R06\15_公営企業に係る経営比較分析表（令和5年度決算）の分析等について（依頼）\04_県へ\04黒石市_公営企業経営比較分析表\"/>
    </mc:Choice>
  </mc:AlternateContent>
  <workbookProtection workbookAlgorithmName="SHA-512" workbookHashValue="bNcxyageRSjxYS4eZO6X5YTWl4TWIm+YAH7cRvNoiVqTq1XZnoF4UdHBEU2GstnEPtjHpENRpQr0RsqS1o1jiw==" workbookSaltValue="cV5UbUYA3T4Ax3WCYVr9oQ==" workbookSpinCount="100000" lockStructure="1"/>
  <bookViews>
    <workbookView xWindow="0" yWindow="0" windowWidth="22260" windowHeight="119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G85" i="4"/>
  <c r="BB10" i="4"/>
  <c r="P10" i="4"/>
  <c r="AT8" i="4"/>
  <c r="W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<sst xmlns="http://schemas.openxmlformats.org/spreadsheetml/2006/main" count="236" uniqueCount="116">
  <si>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</si>
  <si>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</si>
  <si>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</si>
  <si>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</si>
  <si>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</si>
  <si>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</si>
  <si>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</si>
  <si>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</si>
  <si>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</si>
  <si>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</si>
  <si>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</si>
  <si>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</si>
  <si>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</si>
  <si>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</si>
  <si>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</si>
  <si>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</si>
  <si>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</si>
  <si>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</si>
  <si>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</si>
  <si>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</si>
  <si>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</si>
  <si>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</si>
  <si>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</si>
  <si>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</si>
  <si>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</si>
  <si>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</si>
  <si>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</si>
  <si>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</si>
  <si>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</si>
  <si>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</si>
  <si>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</si>
  <si>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</si>
  <si>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</si>
  <si>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</si>
  <si>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</si>
  <si>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</si>
  <si>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</si>
  <si>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</si>
  <si>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</si>
  <si>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</si>
  <si>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</si>
  <si>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</si>
  <si>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</si>
  <si>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</si>
  <si>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</si>
  <si>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</si>
  <si>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</si>
  <si>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</si>
  <si>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</si>
  <si>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</si>
  <si>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</si>
  <si>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</si>
  <si>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</si>
  <si>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</si>
  <si>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</si>
  <si>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</si>
  <si>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</si>
  <si>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</si>
  <si>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</si>
  <si>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</si>
  <si>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</si>
  <si>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</si>
  <si>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</si>
  <si>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</si>
  <si>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</si>
  <si>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</si>
  <si>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</si>
  <si>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</si>
  <si>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</si>
  <si>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</si>
  <si>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</si>
  <si>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</si>
  <si>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</si>
  <si>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</si>
  <si>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</si>
  <si>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</si>
  <si>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</si>
  <si>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</si>
  <si>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</si>
  <si>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</si>
  <si>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</si>
  <si>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</si>
  <si>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</si>
  <si>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</si>
  <si>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</si>
  <si>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</si>
  <si>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</si>
  <si>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</si>
  <si>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</si>
  <si>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</si>
  <si>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</si>
  <si>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</si>
  <si>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</si>
  <si>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</si>
  <si>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</si>
  <si>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</si>
  <si>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</si>
  <si>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</si>
  <si>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</si>
  <si>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</si>
  <si>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</si>
  <si>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</si>
  <si>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</si>
  <si>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</si>
  <si>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</si>
  <si>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</si>
  <si>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</si>
  <si>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</si>
  <si>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</si>
  <si>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</si>
  <si>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</si>
  <si>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</si>
  <si>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</si>
  <si>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当市の下水道は平成元年度から一部供用開始している。管渠等は法定耐用年数までには至っていないため管渠老朽化率は0となっている。
　しかし、有形固定資産減価償却率は類似団体平均と比べて高くなっており、老朽化は徐々に進行している。また、近年は経年劣化による破損等で機械・設備の修繕も行っている。
　今後は、未整備区域の整備と並行して黒石市下水道ストックマネジメント計画に基づき、施設や幹線管渠等重要路線等の改築・更生工事を行うことで、より効率的な運営を進める必要がある。</t>
  </si>
  <si>
    <t>　平成24年度以降は経営健全化により収支は黒字となっており、累積欠損の解消に努めている。
　しかし、今後は人口減少による使用料収入の減少や物価高騰による支出の増加が見込まれる中、未整備地区への管渠の整備と、経年劣化による破損や耐用年数を超える管渠等の改築・更生工事を並行して行うことが課題となる。
　また、企業債償還の負担を一般会計からの多額の基準外繰入で賄っているため、早期の累積欠損金の解消に向けて、使用料見直しの検討や黒石市下水道ストックマネジメント計画に基づくコスト削減等の一層の経営状況の改善の努力が必要である。</t>
  </si>
  <si>
    <t>　当市は、平成7年度頃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令和5年度の各指標は次の通りとなっている。
①経常収支比率…管渠費の工事請負費やポンプ場費の委託料などの減により前年度から増加し、100％を上回った。
②累積欠損金比率…徐々に減少しているものの、類似団体平均値と比べて極めて高い。
③流動比率…建設改良費の財源に充てるための企業債や未払金などの減により前年度から増加。
④企業債残高対事業規模比率…企業債残高の減により前年度から減少。
⑤経費回収率…汚水処理費の減により前年度から増加し、100％を上回った。
⑥汚水処理原価…有収水量の増や汚水処理費の減により前年度から減少したが、類似団体平均値と比べて高い。
⑦施設利用率…該当なし。
⑧水洗化率…前年度から増加したが、類似団体平均値と比べて低い。
　今後は収支を改善し利益を増大させることで、累積欠損金の解消を促進するとともに、水洗化率の向上を図る必要がある。</t>
    <rPh sb="164" eb="165">
      <t>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</si>
</sst>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0.03</c:v>
                </c:pt>
                <c:pt idx="2">
                  <c:v>0.03</c:v>
                </c:pt>
                <c:pt idx="3" formatCode="#,##0.00;&quot;△&quot;#,##0.00">
                  <c:v>0</c:v>
                </c:pt>
                <c:pt idx="4" formatCode="#,##0.00;&quot;△&quot;#,##0.00">
                  <c:v>0</c:v>
                </c:pt>
              </c:numCache>
            </c:numRef>
          </c:val>
          <c:extLst>
            <c:ext xmlns:c16="http://schemas.microsoft.com/office/drawing/2014/chart" uri="{C3380CC4-5D6E-409C-BE32-E72D297353CC}">
              <c16:uniqueId val="{00000000-1160-47F9-99B4-BD994D578E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1160-47F9-99B4-BD994D578E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28-4E50-837B-DBFA349052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5A28-4E50-837B-DBFA349052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84.91</c:v>
                </c:pt>
                <c:pt idx="1">
                  <c:v>85.12</c:v>
                </c:pt>
                <c:pt idx="2">
                  <c:v>85.11</c:v>
                </c:pt>
                <c:pt idx="3">
                  <c:v>83.91</c:v>
                </c:pt>
                <c:pt idx="4">
                  <c:v>84.07</c:v>
                </c:pt>
              </c:numCache>
            </c:numRef>
          </c:val>
          <c:extLst>
            <c:ext xmlns:c16="http://schemas.microsoft.com/office/drawing/2014/chart" uri="{C3380CC4-5D6E-409C-BE32-E72D297353CC}">
              <c16:uniqueId val="{00000000-E138-4E5E-A919-D29348BD32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E138-4E5E-A919-D29348BD32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c:v>
                </c:pt>
                <c:pt idx="1">
                  <c:v>102.76</c:v>
                </c:pt>
                <c:pt idx="2">
                  <c:v>99.42</c:v>
                </c:pt>
                <c:pt idx="3">
                  <c:v>97.46</c:v>
                </c:pt>
                <c:pt idx="4">
                  <c:v>101.44</c:v>
                </c:pt>
              </c:numCache>
            </c:numRef>
          </c:val>
          <c:extLst>
            <c:ext xmlns:c16="http://schemas.microsoft.com/office/drawing/2014/chart" uri="{C3380CC4-5D6E-409C-BE32-E72D297353CC}">
              <c16:uniqueId val="{00000000-D1C9-432F-8F6C-F1B8285D65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D1C9-432F-8F6C-F1B8285D65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c:v>
                </c:pt>
                <c:pt idx="1">
                  <c:v>40.659999999999997</c:v>
                </c:pt>
                <c:pt idx="2">
                  <c:v>42.33</c:v>
                </c:pt>
                <c:pt idx="3">
                  <c:v>44.01</c:v>
                </c:pt>
                <c:pt idx="4">
                  <c:v>45.75</c:v>
                </c:pt>
              </c:numCache>
            </c:numRef>
          </c:val>
          <c:extLst>
            <c:ext xmlns:c16="http://schemas.microsoft.com/office/drawing/2014/chart" uri="{C3380CC4-5D6E-409C-BE32-E72D297353CC}">
              <c16:uniqueId val="{00000000-D53A-493A-BE1A-6CEF4B8EF6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D53A-493A-BE1A-6CEF4B8EF6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1-4C7C-944B-95C9ACCDC7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EE31-4C7C-944B-95C9ACCDC7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372.51</c:v>
                </c:pt>
                <c:pt idx="1">
                  <c:v>340.64</c:v>
                </c:pt>
                <c:pt idx="2">
                  <c:v>311.87</c:v>
                </c:pt>
                <c:pt idx="3">
                  <c:v>284.41000000000003</c:v>
                </c:pt>
                <c:pt idx="4">
                  <c:v>246.35</c:v>
                </c:pt>
              </c:numCache>
            </c:numRef>
          </c:val>
          <c:extLst>
            <c:ext xmlns:c16="http://schemas.microsoft.com/office/drawing/2014/chart" uri="{C3380CC4-5D6E-409C-BE32-E72D297353CC}">
              <c16:uniqueId val="{00000000-E897-475B-A066-CA7D34CDED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E897-475B-A066-CA7D34CDED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52.25</c:v>
                </c:pt>
                <c:pt idx="1">
                  <c:v>55.8</c:v>
                </c:pt>
                <c:pt idx="2">
                  <c:v>58.19</c:v>
                </c:pt>
                <c:pt idx="3">
                  <c:v>66.099999999999994</c:v>
                </c:pt>
                <c:pt idx="4">
                  <c:v>80.900000000000006</c:v>
                </c:pt>
              </c:numCache>
            </c:numRef>
          </c:val>
          <c:extLst>
            <c:ext xmlns:c16="http://schemas.microsoft.com/office/drawing/2014/chart" uri="{C3380CC4-5D6E-409C-BE32-E72D297353CC}">
              <c16:uniqueId val="{00000000-8703-4D5C-9FD2-C916C482F9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703-4D5C-9FD2-C916C482F9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765.91</c:v>
                </c:pt>
                <c:pt idx="1">
                  <c:v>739.57</c:v>
                </c:pt>
                <c:pt idx="2">
                  <c:v>698.57</c:v>
                </c:pt>
                <c:pt idx="3">
                  <c:v>653.85</c:v>
                </c:pt>
                <c:pt idx="4">
                  <c:v>599.17999999999995</c:v>
                </c:pt>
              </c:numCache>
            </c:numRef>
          </c:val>
          <c:extLst>
            <c:ext xmlns:c16="http://schemas.microsoft.com/office/drawing/2014/chart" uri="{C3380CC4-5D6E-409C-BE32-E72D297353CC}">
              <c16:uniqueId val="{00000000-5A41-4423-8904-9072F729C5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5A41-4423-8904-9072F729C5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100.11</c:v>
                </c:pt>
                <c:pt idx="1">
                  <c:v>98.78</c:v>
                </c:pt>
                <c:pt idx="2">
                  <c:v>98.64</c:v>
                </c:pt>
                <c:pt idx="3">
                  <c:v>98.89</c:v>
                </c:pt>
                <c:pt idx="4">
                  <c:v>100.12</c:v>
                </c:pt>
              </c:numCache>
            </c:numRef>
          </c:val>
          <c:extLst>
            <c:ext xmlns:c16="http://schemas.microsoft.com/office/drawing/2014/chart" uri="{C3380CC4-5D6E-409C-BE32-E72D297353CC}">
              <c16:uniqueId val="{00000000-32E2-4AC9-B896-BA6BD39702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32E2-4AC9-B896-BA6BD39702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218.82</c:v>
                </c:pt>
                <c:pt idx="1">
                  <c:v>221.05</c:v>
                </c:pt>
                <c:pt idx="2">
                  <c:v>222.1</c:v>
                </c:pt>
                <c:pt idx="3">
                  <c:v>222.44</c:v>
                </c:pt>
                <c:pt idx="4">
                  <c:v>220.36</c:v>
                </c:pt>
              </c:numCache>
            </c:numRef>
          </c:val>
          <c:extLst>
            <c:ext xmlns:c16="http://schemas.microsoft.com/office/drawing/2014/chart" uri="{C3380CC4-5D6E-409C-BE32-E72D297353CC}">
              <c16:uniqueId val="{00000000-F4EC-4805-BB8F-CBC23EF2AD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F4EC-4805-BB8F-CBC23EF2AD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黒石市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31003</v>
      </c>
      <c r="AM8" s="45"/>
      <c r="AN8" s="45"/>
      <c r="AO8" s="45"/>
      <c r="AP8" s="45"/>
      <c r="AQ8" s="45"/>
      <c r="AR8" s="45"/>
      <c r="AS8" s="45"/>
      <c r="AT8" s="44">
        <f>データ!T6</f>
        <v>217.05</v>
      </c>
      <c r="AU8" s="44"/>
      <c r="AV8" s="44"/>
      <c r="AW8" s="44"/>
      <c r="AX8" s="44"/>
      <c r="AY8" s="44"/>
      <c r="AZ8" s="44"/>
      <c r="BA8" s="44"/>
      <c r="BB8" s="44">
        <f>データ!U6</f>
        <v>142.84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46.57</v>
      </c>
      <c r="J10" s="44"/>
      <c r="K10" s="44"/>
      <c r="L10" s="44"/>
      <c r="M10" s="44"/>
      <c r="N10" s="44"/>
      <c r="O10" s="44"/>
      <c r="P10" s="44">
        <f>データ!P6</f>
        <v>58.07</v>
      </c>
      <c r="Q10" s="44"/>
      <c r="R10" s="44"/>
      <c r="S10" s="44"/>
      <c r="T10" s="44"/>
      <c r="U10" s="44"/>
      <c r="V10" s="44"/>
      <c r="W10" s="44">
        <f>データ!Q6</f>
        <v>77.83</v>
      </c>
      <c r="X10" s="44"/>
      <c r="Y10" s="44"/>
      <c r="Z10" s="44"/>
      <c r="AA10" s="44"/>
      <c r="AB10" s="44"/>
      <c r="AC10" s="44"/>
      <c r="AD10" s="45">
        <f>データ!R6</f>
        <v>4045</v>
      </c>
      <c r="AE10" s="45"/>
      <c r="AF10" s="45"/>
      <c r="AG10" s="45"/>
      <c r="AH10" s="45"/>
      <c r="AI10" s="45"/>
      <c r="AJ10" s="45"/>
      <c r="AK10" s="2"/>
      <c r="AL10" s="45">
        <f>データ!V6</f>
        <v>17848</v>
      </c>
      <c r="AM10" s="45"/>
      <c r="AN10" s="45"/>
      <c r="AO10" s="45"/>
      <c r="AP10" s="45"/>
      <c r="AQ10" s="45"/>
      <c r="AR10" s="45"/>
      <c r="AS10" s="45"/>
      <c r="AT10" s="44">
        <f>データ!W6</f>
        <v>6.21</v>
      </c>
      <c r="AU10" s="44"/>
      <c r="AV10" s="44"/>
      <c r="AW10" s="44"/>
      <c r="AX10" s="44"/>
      <c r="AY10" s="44"/>
      <c r="AZ10" s="44"/>
      <c r="BA10" s="44"/>
      <c r="BB10" s="44">
        <f>データ!X6</f>
        <v>2874.07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q0r8mMIQwn18NEYLFKK5EDpoIGa1srg+nrN2kMhHj8blnKBBtjyeAt0WTebwxJFhsa0BeyqIm8oH+gPuMDETw==" saltValue="wvEvOCnqWLqxu+Rjm8Xs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22047</v>
      </c>
      <c r="D6" s="19">
        <f t="shared" si="3"/>
        <v>46</v>
      </c>
      <c r="E6" s="19">
        <f t="shared" si="3"/>
        <v>17</v>
      </c>
      <c r="F6" s="19">
        <f t="shared" si="3"/>
        <v>1</v>
      </c>
      <c r="G6" s="19">
        <f t="shared" si="3"/>
        <v>0</v>
      </c>
      <c r="H6" s="19" t="str">
        <f t="shared" si="3"/>
        <v>青森県　黒石市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46.57</v>
      </c>
      <c r="P6" s="20">
        <f t="shared" si="3"/>
        <v>58.07</v>
      </c>
      <c r="Q6" s="20">
        <f t="shared" si="3"/>
        <v>77.83</v>
      </c>
      <c r="R6" s="20">
        <f t="shared" si="3"/>
        <v>4045</v>
      </c>
      <c r="S6" s="20">
        <f t="shared" si="3"/>
        <v>31003</v>
      </c>
      <c r="T6" s="20">
        <f t="shared" si="3"/>
        <v>217.05</v>
      </c>
      <c r="U6" s="20">
        <f t="shared" si="3"/>
        <v>142.84</v>
      </c>
      <c r="V6" s="20">
        <f t="shared" si="3"/>
        <v>17848</v>
      </c>
      <c r="W6" s="20">
        <f t="shared" si="3"/>
        <v>6.21</v>
      </c>
      <c r="X6" s="20">
        <f t="shared" si="3"/>
        <v>2874.07</v>
      </c>
      <c r="Y6" s="21">
        <f>IF(Y7="",NA(),Y7)</f>
        <v>109.3</v>
      </c>
      <c r="Z6" s="21">
        <f t="shared" ref="Z6:AH6" si="4">IF(Z7="",NA(),Z7)</f>
        <v>102.76</v>
      </c>
      <c r="AA6" s="21">
        <f t="shared" si="4"/>
        <v>99.42</v>
      </c>
      <c r="AB6" s="21">
        <f t="shared" si="4"/>
        <v>97.46</v>
      </c>
      <c r="AC6" s="21">
        <f t="shared" si="4"/>
        <v>101.44</v>
      </c>
      <c r="AD6" s="21">
        <f t="shared" si="4"/>
        <v>106.81</v>
      </c>
      <c r="AE6" s="21">
        <f t="shared" si="4"/>
        <v>106.5</v>
      </c>
      <c r="AF6" s="21">
        <f t="shared" si="4"/>
        <v>106.22</v>
      </c>
      <c r="AG6" s="21">
        <f t="shared" si="4"/>
        <v>107.01</v>
      </c>
      <c r="AH6" s="21">
        <f t="shared" si="4"/>
        <v>106.53</v>
      </c>
      <c r="AI6" s="20" t="str">
        <f>IF(AI7="","",IF(AI7="-","【-】","【"&amp;SUBSTITUTE(TEXT(AI7,"#,##0.00"),"-","△")&amp;"】"))</f>
        <v>【105.91】</v>
      </c>
      <c r="AJ6" s="21">
        <f>IF(AJ7="",NA(),AJ7)</f>
        <v>372.51</v>
      </c>
      <c r="AK6" s="21">
        <f t="shared" ref="AK6:AS6" si="5">IF(AK7="",NA(),AK7)</f>
        <v>340.64</v>
      </c>
      <c r="AL6" s="21">
        <f t="shared" si="5"/>
        <v>311.87</v>
      </c>
      <c r="AM6" s="21">
        <f t="shared" si="5"/>
        <v>284.41000000000003</v>
      </c>
      <c r="AN6" s="21">
        <f t="shared" si="5"/>
        <v>246.35</v>
      </c>
      <c r="AO6" s="21">
        <f t="shared" si="5"/>
        <v>34.4</v>
      </c>
      <c r="AP6" s="21">
        <f t="shared" si="5"/>
        <v>18.36</v>
      </c>
      <c r="AQ6" s="21">
        <f t="shared" si="5"/>
        <v>18.010000000000002</v>
      </c>
      <c r="AR6" s="21">
        <f t="shared" si="5"/>
        <v>23.86</v>
      </c>
      <c r="AS6" s="21">
        <f t="shared" si="5"/>
        <v>18.41</v>
      </c>
      <c r="AT6" s="20" t="str">
        <f>IF(AT7="","",IF(AT7="-","【-】","【"&amp;SUBSTITUTE(TEXT(AT7,"#,##0.00"),"-","△")&amp;"】"))</f>
        <v>【3.03】</v>
      </c>
      <c r="AU6" s="21">
        <f>IF(AU7="",NA(),AU7)</f>
        <v>52.25</v>
      </c>
      <c r="AV6" s="21">
        <f t="shared" ref="AV6:BD6" si="6">IF(AV7="",NA(),AV7)</f>
        <v>55.8</v>
      </c>
      <c r="AW6" s="21">
        <f t="shared" si="6"/>
        <v>58.19</v>
      </c>
      <c r="AX6" s="21">
        <f t="shared" si="6"/>
        <v>66.099999999999994</v>
      </c>
      <c r="AY6" s="21">
        <f t="shared" si="6"/>
        <v>80.900000000000006</v>
      </c>
      <c r="AZ6" s="21">
        <f t="shared" si="6"/>
        <v>68.17</v>
      </c>
      <c r="BA6" s="21">
        <f t="shared" si="6"/>
        <v>55.6</v>
      </c>
      <c r="BB6" s="21">
        <f t="shared" si="6"/>
        <v>59.4</v>
      </c>
      <c r="BC6" s="21">
        <f t="shared" si="6"/>
        <v>68.27</v>
      </c>
      <c r="BD6" s="21">
        <f t="shared" si="6"/>
        <v>74.790000000000006</v>
      </c>
      <c r="BE6" s="20" t="str">
        <f>IF(BE7="","",IF(BE7="-","【-】","【"&amp;SUBSTITUTE(TEXT(BE7,"#,##0.00"),"-","△")&amp;"】"))</f>
        <v>【78.43】</v>
      </c>
      <c r="BF6" s="21">
        <f>IF(BF7="",NA(),BF7)</f>
        <v>765.91</v>
      </c>
      <c r="BG6" s="21">
        <f t="shared" ref="BG6:BO6" si="7">IF(BG7="",NA(),BG7)</f>
        <v>739.57</v>
      </c>
      <c r="BH6" s="21">
        <f t="shared" si="7"/>
        <v>698.57</v>
      </c>
      <c r="BI6" s="21">
        <f t="shared" si="7"/>
        <v>653.85</v>
      </c>
      <c r="BJ6" s="21">
        <f t="shared" si="7"/>
        <v>599.17999999999995</v>
      </c>
      <c r="BK6" s="21">
        <f t="shared" si="7"/>
        <v>789.44</v>
      </c>
      <c r="BL6" s="21">
        <f t="shared" si="7"/>
        <v>789.08</v>
      </c>
      <c r="BM6" s="21">
        <f t="shared" si="7"/>
        <v>747.84</v>
      </c>
      <c r="BN6" s="21">
        <f t="shared" si="7"/>
        <v>804.98</v>
      </c>
      <c r="BO6" s="21">
        <f t="shared" si="7"/>
        <v>767.56</v>
      </c>
      <c r="BP6" s="20" t="str">
        <f>IF(BP7="","",IF(BP7="-","【-】","【"&amp;SUBSTITUTE(TEXT(BP7,"#,##0.00"),"-","△")&amp;"】"))</f>
        <v>【630.82】</v>
      </c>
      <c r="BQ6" s="21">
        <f>IF(BQ7="",NA(),BQ7)</f>
        <v>100.11</v>
      </c>
      <c r="BR6" s="21">
        <f t="shared" ref="BR6:BZ6" si="8">IF(BR7="",NA(),BR7)</f>
        <v>98.78</v>
      </c>
      <c r="BS6" s="21">
        <f t="shared" si="8"/>
        <v>98.64</v>
      </c>
      <c r="BT6" s="21">
        <f t="shared" si="8"/>
        <v>98.89</v>
      </c>
      <c r="BU6" s="21">
        <f t="shared" si="8"/>
        <v>100.12</v>
      </c>
      <c r="BV6" s="21">
        <f t="shared" si="8"/>
        <v>87.29</v>
      </c>
      <c r="BW6" s="21">
        <f t="shared" si="8"/>
        <v>88.25</v>
      </c>
      <c r="BX6" s="21">
        <f t="shared" si="8"/>
        <v>90.17</v>
      </c>
      <c r="BY6" s="21">
        <f t="shared" si="8"/>
        <v>88.71</v>
      </c>
      <c r="BZ6" s="21">
        <f t="shared" si="8"/>
        <v>90.23</v>
      </c>
      <c r="CA6" s="20" t="str">
        <f>IF(CA7="","",IF(CA7="-","【-】","【"&amp;SUBSTITUTE(TEXT(CA7,"#,##0.00"),"-","△")&amp;"】"))</f>
        <v>【97.81】</v>
      </c>
      <c r="CB6" s="21">
        <f>IF(CB7="",NA(),CB7)</f>
        <v>218.82</v>
      </c>
      <c r="CC6" s="21">
        <f t="shared" ref="CC6:CK6" si="9">IF(CC7="",NA(),CC7)</f>
        <v>221.05</v>
      </c>
      <c r="CD6" s="21">
        <f t="shared" si="9"/>
        <v>222.1</v>
      </c>
      <c r="CE6" s="21">
        <f t="shared" si="9"/>
        <v>222.44</v>
      </c>
      <c r="CF6" s="21">
        <f t="shared" si="9"/>
        <v>220.36</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84.91</v>
      </c>
      <c r="CY6" s="21">
        <f t="shared" ref="CY6:DG6" si="11">IF(CY7="",NA(),CY7)</f>
        <v>85.12</v>
      </c>
      <c r="CZ6" s="21">
        <f t="shared" si="11"/>
        <v>85.11</v>
      </c>
      <c r="DA6" s="21">
        <f t="shared" si="11"/>
        <v>83.91</v>
      </c>
      <c r="DB6" s="21">
        <f t="shared" si="11"/>
        <v>84.07</v>
      </c>
      <c r="DC6" s="21">
        <f t="shared" si="11"/>
        <v>90.42</v>
      </c>
      <c r="DD6" s="21">
        <f t="shared" si="11"/>
        <v>90.72</v>
      </c>
      <c r="DE6" s="21">
        <f t="shared" si="11"/>
        <v>91.07</v>
      </c>
      <c r="DF6" s="21">
        <f t="shared" si="11"/>
        <v>90.67</v>
      </c>
      <c r="DG6" s="21">
        <f t="shared" si="11"/>
        <v>90.62</v>
      </c>
      <c r="DH6" s="20" t="str">
        <f>IF(DH7="","",IF(DH7="-","【-】","【"&amp;SUBSTITUTE(TEXT(DH7,"#,##0.00"),"-","△")&amp;"】"))</f>
        <v>【95.91】</v>
      </c>
      <c r="DI6" s="21">
        <f>IF(DI7="",NA(),DI7)</f>
        <v>39</v>
      </c>
      <c r="DJ6" s="21">
        <f t="shared" ref="DJ6:DR6" si="12">IF(DJ7="",NA(),DJ7)</f>
        <v>40.659999999999997</v>
      </c>
      <c r="DK6" s="21">
        <f t="shared" si="12"/>
        <v>42.33</v>
      </c>
      <c r="DL6" s="21">
        <f t="shared" si="12"/>
        <v>44.01</v>
      </c>
      <c r="DM6" s="21">
        <f t="shared" si="12"/>
        <v>45.75</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0.05</v>
      </c>
      <c r="EF6" s="21">
        <f t="shared" ref="EF6:EN6" si="14">IF(EF7="",NA(),EF7)</f>
        <v>0.03</v>
      </c>
      <c r="EG6" s="21">
        <f t="shared" si="14"/>
        <v>0.03</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22047</v>
      </c>
      <c r="D7" s="23">
        <v>46</v>
      </c>
      <c r="E7" s="23">
        <v>17</v>
      </c>
      <c r="F7" s="23">
        <v>1</v>
      </c>
      <c r="G7" s="23">
        <v>0</v>
      </c>
      <c r="H7" s="23" t="s">
        <v>96</v>
      </c>
      <c r="I7" s="23" t="s">
        <v>97</v>
      </c>
      <c r="J7" s="23" t="s">
        <v>98</v>
      </c>
      <c r="K7" s="23" t="s">
        <v>99</v>
      </c>
      <c r="L7" s="23" t="s">
        <v>100</v>
      </c>
      <c r="M7" s="23" t="s">
        <v>101</v>
      </c>
      <c r="N7" s="24" t="s">
        <v>102</v>
      </c>
      <c r="O7" s="24">
        <v>46.57</v>
      </c>
      <c r="P7" s="24">
        <v>58.07</v>
      </c>
      <c r="Q7" s="24">
        <v>77.83</v>
      </c>
      <c r="R7" s="24">
        <v>4045</v>
      </c>
      <c r="S7" s="24">
        <v>31003</v>
      </c>
      <c r="T7" s="24">
        <v>217.05</v>
      </c>
      <c r="U7" s="24">
        <v>142.84</v>
      </c>
      <c r="V7" s="24">
        <v>17848</v>
      </c>
      <c r="W7" s="24">
        <v>6.21</v>
      </c>
      <c r="X7" s="24">
        <v>2874.07</v>
      </c>
      <c r="Y7" s="24">
        <v>109.3</v>
      </c>
      <c r="Z7" s="24">
        <v>102.76</v>
      </c>
      <c r="AA7" s="24">
        <v>99.42</v>
      </c>
      <c r="AB7" s="24">
        <v>97.46</v>
      </c>
      <c r="AC7" s="24">
        <v>101.44</v>
      </c>
      <c r="AD7" s="24">
        <v>106.81</v>
      </c>
      <c r="AE7" s="24">
        <v>106.5</v>
      </c>
      <c r="AF7" s="24">
        <v>106.22</v>
      </c>
      <c r="AG7" s="24">
        <v>107.01</v>
      </c>
      <c r="AH7" s="24">
        <v>106.53</v>
      </c>
      <c r="AI7" s="24">
        <v>105.91</v>
      </c>
      <c r="AJ7" s="24">
        <v>372.51</v>
      </c>
      <c r="AK7" s="24">
        <v>340.64</v>
      </c>
      <c r="AL7" s="24">
        <v>311.87</v>
      </c>
      <c r="AM7" s="24">
        <v>284.41000000000003</v>
      </c>
      <c r="AN7" s="24">
        <v>246.35</v>
      </c>
      <c r="AO7" s="24">
        <v>34.4</v>
      </c>
      <c r="AP7" s="24">
        <v>18.36</v>
      </c>
      <c r="AQ7" s="24">
        <v>18.010000000000002</v>
      </c>
      <c r="AR7" s="24">
        <v>23.86</v>
      </c>
      <c r="AS7" s="24">
        <v>18.41</v>
      </c>
      <c r="AT7" s="24">
        <v>3.03</v>
      </c>
      <c r="AU7" s="24">
        <v>52.25</v>
      </c>
      <c r="AV7" s="24">
        <v>55.8</v>
      </c>
      <c r="AW7" s="24">
        <v>58.19</v>
      </c>
      <c r="AX7" s="24">
        <v>66.099999999999994</v>
      </c>
      <c r="AY7" s="24">
        <v>80.900000000000006</v>
      </c>
      <c r="AZ7" s="24">
        <v>68.17</v>
      </c>
      <c r="BA7" s="24">
        <v>55.6</v>
      </c>
      <c r="BB7" s="24">
        <v>59.4</v>
      </c>
      <c r="BC7" s="24">
        <v>68.27</v>
      </c>
      <c r="BD7" s="24">
        <v>74.790000000000006</v>
      </c>
      <c r="BE7" s="24">
        <v>78.430000000000007</v>
      </c>
      <c r="BF7" s="24">
        <v>765.91</v>
      </c>
      <c r="BG7" s="24">
        <v>739.57</v>
      </c>
      <c r="BH7" s="24">
        <v>698.57</v>
      </c>
      <c r="BI7" s="24">
        <v>653.85</v>
      </c>
      <c r="BJ7" s="24">
        <v>599.17999999999995</v>
      </c>
      <c r="BK7" s="24">
        <v>789.44</v>
      </c>
      <c r="BL7" s="24">
        <v>789.08</v>
      </c>
      <c r="BM7" s="24">
        <v>747.84</v>
      </c>
      <c r="BN7" s="24">
        <v>804.98</v>
      </c>
      <c r="BO7" s="24">
        <v>767.56</v>
      </c>
      <c r="BP7" s="24">
        <v>630.82000000000005</v>
      </c>
      <c r="BQ7" s="24">
        <v>100.11</v>
      </c>
      <c r="BR7" s="24">
        <v>98.78</v>
      </c>
      <c r="BS7" s="24">
        <v>98.64</v>
      </c>
      <c r="BT7" s="24">
        <v>98.89</v>
      </c>
      <c r="BU7" s="24">
        <v>100.12</v>
      </c>
      <c r="BV7" s="24">
        <v>87.29</v>
      </c>
      <c r="BW7" s="24">
        <v>88.25</v>
      </c>
      <c r="BX7" s="24">
        <v>90.17</v>
      </c>
      <c r="BY7" s="24">
        <v>88.71</v>
      </c>
      <c r="BZ7" s="24">
        <v>90.23</v>
      </c>
      <c r="CA7" s="24">
        <v>97.81</v>
      </c>
      <c r="CB7" s="24">
        <v>218.82</v>
      </c>
      <c r="CC7" s="24">
        <v>221.05</v>
      </c>
      <c r="CD7" s="24">
        <v>222.1</v>
      </c>
      <c r="CE7" s="24">
        <v>222.44</v>
      </c>
      <c r="CF7" s="24">
        <v>220.36</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84.91</v>
      </c>
      <c r="CY7" s="24">
        <v>85.12</v>
      </c>
      <c r="CZ7" s="24">
        <v>85.11</v>
      </c>
      <c r="DA7" s="24">
        <v>83.91</v>
      </c>
      <c r="DB7" s="24">
        <v>84.07</v>
      </c>
      <c r="DC7" s="24">
        <v>90.42</v>
      </c>
      <c r="DD7" s="24">
        <v>90.72</v>
      </c>
      <c r="DE7" s="24">
        <v>91.07</v>
      </c>
      <c r="DF7" s="24">
        <v>90.67</v>
      </c>
      <c r="DG7" s="24">
        <v>90.62</v>
      </c>
      <c r="DH7" s="24">
        <v>95.91</v>
      </c>
      <c r="DI7" s="24">
        <v>39</v>
      </c>
      <c r="DJ7" s="24">
        <v>40.659999999999997</v>
      </c>
      <c r="DK7" s="24">
        <v>42.33</v>
      </c>
      <c r="DL7" s="24">
        <v>44.01</v>
      </c>
      <c r="DM7" s="24">
        <v>45.75</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0.05</v>
      </c>
      <c r="EF7" s="24">
        <v>0.03</v>
      </c>
      <c r="EG7" s="24">
        <v>0.03</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2025-01-31T05:48:00Z</cp:lastPrinted>
  <dcterms:created xsi:type="dcterms:W3CDTF">2025-01-24T06:57:38Z</dcterms:created>
  <dcterms:modified xsi:type="dcterms:W3CDTF">2025-01-31T05:48:01Z</dcterms:modified>
  <cp:category/>
</cp:coreProperties>
</file>