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oumu202107\経理係\財政課より\経営比較分析表\R6作成(R5決算)\提出版\"/>
    </mc:Choice>
  </mc:AlternateContent>
  <xr:revisionPtr revIDLastSave="0" documentId="13_ncr:1_{FA42DBAD-1134-4507-92F6-F2713484D6C0}" xr6:coauthVersionLast="47" xr6:coauthVersionMax="47" xr10:uidLastSave="{00000000-0000-0000-0000-000000000000}"/>
  <workbookProtection workbookAlgorithmName="SHA-512" workbookHashValue="5iYI66Qac3nScv0ltniTgmh0PzxBPz9sOBAJq0sNOrrOJrv73n3oWdZIjD7jgOzHh99ilkjU/PNZIi79a61cSQ==" workbookSaltValue="kdXD4/xUPhNZ1BLnUiImb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<sst xmlns="http://schemas.openxmlformats.org/spreadsheetml/2006/main" count="231" uniqueCount="116">
  <si>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</si>
  <si>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</si>
  <si>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</si>
  <si>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</si>
  <si>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</si>
  <si>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</si>
  <si>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</si>
  <si>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</si>
  <si>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</si>
  <si>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</si>
  <si>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</si>
  <si>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</si>
  <si>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</si>
  <si>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</si>
  <si>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</si>
  <si>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</si>
  <si>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</si>
  <si>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</si>
  <si>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</si>
  <si>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</si>
  <si>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</si>
  <si>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</si>
  <si>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</si>
  <si>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</si>
  <si>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</si>
  <si>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</si>
  <si>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</si>
  <si>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</si>
  <si>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</si>
  <si>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</si>
  <si>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</si>
  <si>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</si>
  <si>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</si>
  <si>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</si>
  <si>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</si>
  <si>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</si>
  <si>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</si>
  <si>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</si>
  <si>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</si>
  <si>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</si>
  <si>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</si>
  <si>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</si>
  <si>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</si>
  <si>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</si>
  <si>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</si>
  <si>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</si>
  <si>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</si>
  <si>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</si>
  <si>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</si>
  <si>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</si>
  <si>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</si>
  <si>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</si>
  <si>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</si>
  <si>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</si>
  <si>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</si>
  <si>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</si>
  <si>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</si>
  <si>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</si>
  <si>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</si>
  <si>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</si>
  <si>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</si>
  <si>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</si>
  <si>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</si>
  <si>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</si>
  <si>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</si>
  <si>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</si>
  <si>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</si>
  <si>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</si>
  <si>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</si>
  <si>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</si>
  <si>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</si>
  <si>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</si>
  <si>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</si>
  <si>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</si>
  <si>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</si>
  <si>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</si>
  <si>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</si>
  <si>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</si>
  <si>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</si>
  <si>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</si>
  <si>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</si>
  <si>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</si>
  <si>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</si>
  <si>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</si>
  <si>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</si>
  <si>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</si>
  <si>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</si>
  <si>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</si>
  <si>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</si>
  <si>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</si>
  <si>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</si>
  <si>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</si>
  <si>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</si>
  <si>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</si>
  <si>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</si>
  <si>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</si>
  <si>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</si>
  <si>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</si>
  <si>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</si>
  <si>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</si>
  <si>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</si>
  <si>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</si>
  <si>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</si>
  <si>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</si>
  <si>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</si>
  <si>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</si>
  <si>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</si>
  <si>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</si>
  <si>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</si>
  <si>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</si>
  <si>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</si>
  <si>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</si>
  <si>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</si>
  <si>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老朽化の状況については、類似団体と比較すると、有形固定資産減価償却率はやや高く、管渠老朽化率については、対象となる管渠が発生していないことから、現状では施設等の改築・更新は不要である。
　しかし、今後、施設等の老朽化が進み、改築・更新が必要となった際には、費用が急激に増加しないように計画的に更新していくことに留意しなければならない。</t>
    <rPh sb="1" eb="4">
      <t>ロウキュウカ</t>
    </rPh>
    <rPh sb="5" eb="7">
      <t>ジョウキョウ</t>
    </rPh>
    <rPh sb="13" eb="17">
      <t>ルイジダンタイ</t>
    </rPh>
    <rPh sb="18" eb="20">
      <t>ヒカク</t>
    </rPh>
    <rPh sb="24" eb="30">
      <t>ユウケイコテイシサン</t>
    </rPh>
    <rPh sb="30" eb="35">
      <t>ゲンカショウキャクリツ</t>
    </rPh>
    <rPh sb="38" eb="39">
      <t>タカ</t>
    </rPh>
    <rPh sb="41" eb="46">
      <t>カンキョロウキュウカ</t>
    </rPh>
    <rPh sb="46" eb="47">
      <t>リツ</t>
    </rPh>
    <rPh sb="53" eb="55">
      <t>タイショウ</t>
    </rPh>
    <rPh sb="58" eb="60">
      <t>カンキョ</t>
    </rPh>
    <rPh sb="61" eb="63">
      <t>ハッセイ</t>
    </rPh>
    <rPh sb="73" eb="75">
      <t>ゲンジョウ</t>
    </rPh>
    <rPh sb="77" eb="79">
      <t>シセツ</t>
    </rPh>
    <rPh sb="79" eb="80">
      <t>トウ</t>
    </rPh>
    <rPh sb="81" eb="83">
      <t>カイチク</t>
    </rPh>
    <rPh sb="84" eb="86">
      <t>コウシン</t>
    </rPh>
    <rPh sb="87" eb="89">
      <t>フヨウ</t>
    </rPh>
    <rPh sb="99" eb="101">
      <t>コンゴ</t>
    </rPh>
    <rPh sb="102" eb="104">
      <t>シセツ</t>
    </rPh>
    <rPh sb="104" eb="105">
      <t>トウ</t>
    </rPh>
    <rPh sb="106" eb="109">
      <t>ロウキュウカ</t>
    </rPh>
    <rPh sb="110" eb="111">
      <t>スス</t>
    </rPh>
    <rPh sb="113" eb="115">
      <t>カイチク</t>
    </rPh>
    <rPh sb="116" eb="118">
      <t>コウシン</t>
    </rPh>
    <rPh sb="119" eb="121">
      <t>ヒツヨウ</t>
    </rPh>
    <rPh sb="125" eb="126">
      <t>サイ</t>
    </rPh>
    <rPh sb="129" eb="131">
      <t>ヒヨウ</t>
    </rPh>
    <rPh sb="132" eb="134">
      <t>キュウゲキ</t>
    </rPh>
    <rPh sb="135" eb="137">
      <t>ゾウカ</t>
    </rPh>
    <rPh sb="143" eb="146">
      <t>ケイカクテキ</t>
    </rPh>
    <rPh sb="147" eb="149">
      <t>コウシン</t>
    </rPh>
    <rPh sb="156" eb="158">
      <t>リュウイ</t>
    </rPh>
    <phoneticPr fontId="4"/>
  </si>
  <si>
    <t>　今後は、人口減少に伴い使用料収入も減少していくことから、公共下水道事業の負担とならないよう施設の適正な維持管理を継続することが必要である。</t>
    <rPh sb="1" eb="3">
      <t>コンゴ</t>
    </rPh>
    <rPh sb="57" eb="59">
      <t>ケイゾク</t>
    </rPh>
    <phoneticPr fontId="4"/>
  </si>
  <si>
    <t>　経常収支比率は、ほぼ横ばいで推移している。
　累積欠損金比率は、右肩上がりで推移しており、類似団体と比較して高い。しかしながら、下水道事業全体で見ると平成28年度に累積欠損金が解消されており、収支は安定している。
　企業債残高比率については、整備事業自体は終了しているが、事業規模が減少していく見込みであることから、大きな変化はないものと見込まれる。今後も費用の抑制を図り、将来の更新費用のための財源確保に努める必要がある。
　また、当市では、事業ごとの経営状況により使用料をそれぞれ設定するのでは、結果的に実施された事業の不採算部分の責任を地域住民が負わされ、料金格差が生じることで住居地域による不公平感が生じることを避けるため、統一の料金設定を採用している。そのため、事業ごとの分析では経営状況はあまり好ましくないが、下水道事業全体で考えると、おおむね健全な経営状況にある。</t>
    <rPh sb="15" eb="17">
      <t>スイイ</t>
    </rPh>
    <rPh sb="65" eb="68">
      <t>ゲスイドウ</t>
    </rPh>
    <rPh sb="68" eb="70">
      <t>ジギョウ</t>
    </rPh>
    <rPh sb="70" eb="72">
      <t>ゼンタイ</t>
    </rPh>
    <rPh sb="73" eb="74">
      <t>ミ</t>
    </rPh>
    <rPh sb="76" eb="78">
      <t>ヘイセイ</t>
    </rPh>
    <rPh sb="80" eb="82">
      <t>ネンド</t>
    </rPh>
    <rPh sb="83" eb="88">
      <t>ルイセキケッソンキン</t>
    </rPh>
    <rPh sb="89" eb="91">
      <t>カイショウ</t>
    </rPh>
    <rPh sb="97" eb="99">
      <t>シュウシ</t>
    </rPh>
    <rPh sb="100" eb="102">
      <t>アンテイ</t>
    </rPh>
    <rPh sb="109" eb="114">
      <t>キギョウサイザンダカ</t>
    </rPh>
    <rPh sb="114" eb="116">
      <t>ヒリツ</t>
    </rPh>
    <rPh sb="122" eb="128">
      <t>セイビジギョウジタイ</t>
    </rPh>
    <rPh sb="129" eb="131">
      <t>シュウリョウ</t>
    </rPh>
    <rPh sb="137" eb="141">
      <t>ジギョウキボ</t>
    </rPh>
    <rPh sb="142" eb="144">
      <t>ゲンショウ</t>
    </rPh>
    <rPh sb="148" eb="150">
      <t>ミコ</t>
    </rPh>
    <rPh sb="159" eb="160">
      <t>オオ</t>
    </rPh>
    <rPh sb="162" eb="164">
      <t>ヘンカ</t>
    </rPh>
    <rPh sb="170" eb="172">
      <t>ミコ</t>
    </rPh>
    <rPh sb="176" eb="178">
      <t>コンゴ</t>
    </rPh>
    <rPh sb="179" eb="181">
      <t>ヒヨウ</t>
    </rPh>
    <rPh sb="182" eb="184">
      <t>ヨクセイ</t>
    </rPh>
    <rPh sb="185" eb="186">
      <t>ハカ</t>
    </rPh>
    <rPh sb="188" eb="190">
      <t>ショウライ</t>
    </rPh>
    <rPh sb="191" eb="195">
      <t>コウシンヒヨウ</t>
    </rPh>
    <rPh sb="199" eb="203">
      <t>ザイゲンカクホ</t>
    </rPh>
    <rPh sb="204" eb="205">
      <t>ツト</t>
    </rPh>
    <rPh sb="207" eb="209">
      <t>ヒツヨウ</t>
    </rPh>
    <rPh sb="218" eb="220">
      <t>トウシ</t>
    </rPh>
    <rPh sb="223" eb="225">
      <t>ジギョウ</t>
    </rPh>
    <rPh sb="228" eb="232">
      <t>ケイエイジョウキョウ</t>
    </rPh>
    <rPh sb="235" eb="238">
      <t>シヨウリョウ</t>
    </rPh>
    <rPh sb="243" eb="245">
      <t>セッテイ</t>
    </rPh>
    <rPh sb="251" eb="254">
      <t>ケッカテキ</t>
    </rPh>
    <rPh sb="255" eb="257">
      <t>ジッシ</t>
    </rPh>
    <rPh sb="260" eb="262">
      <t>ジギョウ</t>
    </rPh>
    <rPh sb="263" eb="268">
      <t>フサイサンブブン</t>
    </rPh>
    <rPh sb="269" eb="271">
      <t>セキニン</t>
    </rPh>
    <rPh sb="272" eb="276">
      <t>チイキジュウミン</t>
    </rPh>
    <rPh sb="277" eb="278">
      <t>オ</t>
    </rPh>
    <rPh sb="282" eb="287">
      <t>リョウキン</t>
    </rPh>
    <rPh sb="287" eb="288">
      <t>ショウ</t>
    </rPh>
    <rPh sb="293" eb="297">
      <t>ジュウキョチイキ</t>
    </rPh>
    <rPh sb="300" eb="304">
      <t>フコウヘイカン</t>
    </rPh>
    <rPh sb="305" eb="306">
      <t>ショウ</t>
    </rPh>
    <rPh sb="311" eb="312">
      <t>サ</t>
    </rPh>
    <rPh sb="317" eb="319">
      <t>トウイツ</t>
    </rPh>
    <rPh sb="320" eb="324">
      <t>リョウキンセッテイ</t>
    </rPh>
    <rPh sb="325" eb="327">
      <t>サイヨウ</t>
    </rPh>
    <rPh sb="337" eb="339">
      <t>ジギョウ</t>
    </rPh>
    <rPh sb="342" eb="344">
      <t>ブンセキ</t>
    </rPh>
    <rPh sb="346" eb="350">
      <t>ケイエイジョウキョウ</t>
    </rPh>
    <rPh sb="354" eb="355">
      <t>コノ</t>
    </rPh>
    <rPh sb="362" eb="369">
      <t>ゲスイドウジギョウゼンタイ</t>
    </rPh>
    <rPh sb="370" eb="371">
      <t>カンガ</t>
    </rPh>
    <rPh sb="379" eb="381">
      <t>ケンゼン</t>
    </rPh>
    <rPh sb="382" eb="386">
      <t>ケイエイジョウキョウ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</si>
</sst>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5B-43C3-8C95-D5CA29B06F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5B-43C3-8C95-D5CA29B06F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31.25</c:v>
                </c:pt>
                <c:pt idx="1">
                  <c:v>31.25</c:v>
                </c:pt>
                <c:pt idx="2">
                  <c:v>31.25</c:v>
                </c:pt>
                <c:pt idx="3">
                  <c:v>31.25</c:v>
                </c:pt>
                <c:pt idx="4">
                  <c:v>31.25</c:v>
                </c:pt>
              </c:numCache>
            </c:numRef>
          </c:val>
          <c:extLst>
            <c:ext xmlns:c16="http://schemas.microsoft.com/office/drawing/2014/chart" uri="{C3380CC4-5D6E-409C-BE32-E72D297353CC}">
              <c16:uniqueId val="{00000000-62A9-470D-BDAA-417FCCEA2F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62A9-470D-BDAA-417FCCEA2F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c:v>
                </c:pt>
                <c:pt idx="1">
                  <c:v>88</c:v>
                </c:pt>
                <c:pt idx="2">
                  <c:v>90.48</c:v>
                </c:pt>
                <c:pt idx="3">
                  <c:v>90.48</c:v>
                </c:pt>
                <c:pt idx="4">
                  <c:v>89.47</c:v>
                </c:pt>
              </c:numCache>
            </c:numRef>
          </c:val>
          <c:extLst>
            <c:ext xmlns:c16="http://schemas.microsoft.com/office/drawing/2014/chart" uri="{C3380CC4-5D6E-409C-BE32-E72D297353CC}">
              <c16:uniqueId val="{00000000-3251-47BB-BE0E-AEAF388E02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3251-47BB-BE0E-AEAF388E02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52.23</c:v>
                </c:pt>
                <c:pt idx="1">
                  <c:v>54.69</c:v>
                </c:pt>
                <c:pt idx="2">
                  <c:v>53.12</c:v>
                </c:pt>
                <c:pt idx="3">
                  <c:v>69.58</c:v>
                </c:pt>
                <c:pt idx="4">
                  <c:v>54.69</c:v>
                </c:pt>
              </c:numCache>
            </c:numRef>
          </c:val>
          <c:extLst>
            <c:ext xmlns:c16="http://schemas.microsoft.com/office/drawing/2014/chart" uri="{C3380CC4-5D6E-409C-BE32-E72D297353CC}">
              <c16:uniqueId val="{00000000-CE59-431E-A47E-566B1E7EFB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99.2</c:v>
                </c:pt>
                <c:pt idx="1">
                  <c:v>100.42</c:v>
                </c:pt>
                <c:pt idx="2">
                  <c:v>98.03</c:v>
                </c:pt>
                <c:pt idx="3">
                  <c:v>105.46</c:v>
                </c:pt>
                <c:pt idx="4">
                  <c:v>109.38</c:v>
                </c:pt>
              </c:numCache>
            </c:numRef>
          </c:val>
          <c:smooth val="0"/>
          <c:extLst>
            <c:ext xmlns:c16="http://schemas.microsoft.com/office/drawing/2014/chart" uri="{C3380CC4-5D6E-409C-BE32-E72D297353CC}">
              <c16:uniqueId val="{00000001-CE59-431E-A47E-566B1E7EFB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46.29</c:v>
                </c:pt>
                <c:pt idx="1">
                  <c:v>47.36</c:v>
                </c:pt>
                <c:pt idx="2">
                  <c:v>49.12</c:v>
                </c:pt>
                <c:pt idx="3">
                  <c:v>50.89</c:v>
                </c:pt>
                <c:pt idx="4">
                  <c:v>52.65</c:v>
                </c:pt>
              </c:numCache>
            </c:numRef>
          </c:val>
          <c:extLst>
            <c:ext xmlns:c16="http://schemas.microsoft.com/office/drawing/2014/chart" uri="{C3380CC4-5D6E-409C-BE32-E72D297353CC}">
              <c16:uniqueId val="{00000000-C35E-4BBF-87F0-097A3D12F1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C35E-4BBF-87F0-097A3D12F1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ED-4BF3-97D1-981ED64CC9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ED-4BF3-97D1-981ED64CC9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13498.73</c:v>
                </c:pt>
                <c:pt idx="1">
                  <c:v>15441.36</c:v>
                </c:pt>
                <c:pt idx="2">
                  <c:v>17759.61</c:v>
                </c:pt>
                <c:pt idx="3">
                  <c:v>24986</c:v>
                </c:pt>
                <c:pt idx="4">
                  <c:v>29104.44</c:v>
                </c:pt>
              </c:numCache>
            </c:numRef>
          </c:val>
          <c:extLst>
            <c:ext xmlns:c16="http://schemas.microsoft.com/office/drawing/2014/chart" uri="{C3380CC4-5D6E-409C-BE32-E72D297353CC}">
              <c16:uniqueId val="{00000000-5401-4557-9F62-57DD97ADFD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1500.46</c:v>
                </c:pt>
                <c:pt idx="1">
                  <c:v>762.05</c:v>
                </c:pt>
                <c:pt idx="2">
                  <c:v>755.68</c:v>
                </c:pt>
                <c:pt idx="3">
                  <c:v>806.39</c:v>
                </c:pt>
                <c:pt idx="4">
                  <c:v>641.13</c:v>
                </c:pt>
              </c:numCache>
            </c:numRef>
          </c:val>
          <c:smooth val="0"/>
          <c:extLst>
            <c:ext xmlns:c16="http://schemas.microsoft.com/office/drawing/2014/chart" uri="{C3380CC4-5D6E-409C-BE32-E72D297353CC}">
              <c16:uniqueId val="{00000001-5401-4557-9F62-57DD97ADFD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6.72</c:v>
                </c:pt>
                <c:pt idx="1">
                  <c:v>5.82</c:v>
                </c:pt>
                <c:pt idx="2">
                  <c:v>5.07</c:v>
                </c:pt>
                <c:pt idx="3">
                  <c:v>4.42</c:v>
                </c:pt>
                <c:pt idx="4">
                  <c:v>5.57</c:v>
                </c:pt>
              </c:numCache>
            </c:numRef>
          </c:val>
          <c:extLst>
            <c:ext xmlns:c16="http://schemas.microsoft.com/office/drawing/2014/chart" uri="{C3380CC4-5D6E-409C-BE32-E72D297353CC}">
              <c16:uniqueId val="{00000000-2261-45B0-9B4F-78274AAF47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81.260000000000005</c:v>
                </c:pt>
                <c:pt idx="1">
                  <c:v>92.61</c:v>
                </c:pt>
                <c:pt idx="2">
                  <c:v>91.41</c:v>
                </c:pt>
                <c:pt idx="3">
                  <c:v>96.26</c:v>
                </c:pt>
                <c:pt idx="4">
                  <c:v>90.92</c:v>
                </c:pt>
              </c:numCache>
            </c:numRef>
          </c:val>
          <c:smooth val="0"/>
          <c:extLst>
            <c:ext xmlns:c16="http://schemas.microsoft.com/office/drawing/2014/chart" uri="{C3380CC4-5D6E-409C-BE32-E72D297353CC}">
              <c16:uniqueId val="{00000001-2261-45B0-9B4F-78274AAF47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14217.3</c:v>
                </c:pt>
                <c:pt idx="1">
                  <c:v>13749.09</c:v>
                </c:pt>
                <c:pt idx="2">
                  <c:v>12758.62</c:v>
                </c:pt>
                <c:pt idx="3">
                  <c:v>14115.33</c:v>
                </c:pt>
                <c:pt idx="4">
                  <c:v>12262.22</c:v>
                </c:pt>
              </c:numCache>
            </c:numRef>
          </c:val>
          <c:extLst>
            <c:ext xmlns:c16="http://schemas.microsoft.com/office/drawing/2014/chart" uri="{C3380CC4-5D6E-409C-BE32-E72D297353CC}">
              <c16:uniqueId val="{00000000-6447-4AA5-AD69-BB3F86D91F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6447-4AA5-AD69-BB3F86D91F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9.35</c:v>
                </c:pt>
                <c:pt idx="1">
                  <c:v>9.8699999999999992</c:v>
                </c:pt>
                <c:pt idx="2">
                  <c:v>8.8800000000000008</c:v>
                </c:pt>
                <c:pt idx="3">
                  <c:v>5.94</c:v>
                </c:pt>
                <c:pt idx="4">
                  <c:v>6.88</c:v>
                </c:pt>
              </c:numCache>
            </c:numRef>
          </c:val>
          <c:extLst>
            <c:ext xmlns:c16="http://schemas.microsoft.com/office/drawing/2014/chart" uri="{C3380CC4-5D6E-409C-BE32-E72D297353CC}">
              <c16:uniqueId val="{00000000-9D15-40EE-935C-24CAFB4DD7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9D15-40EE-935C-24CAFB4DD7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1782.15</c:v>
                </c:pt>
                <c:pt idx="1">
                  <c:v>1612.44</c:v>
                </c:pt>
                <c:pt idx="2">
                  <c:v>1900.25</c:v>
                </c:pt>
                <c:pt idx="3">
                  <c:v>2881.28</c:v>
                </c:pt>
                <c:pt idx="4">
                  <c:v>2193.5100000000002</c:v>
                </c:pt>
              </c:numCache>
            </c:numRef>
          </c:val>
          <c:extLst>
            <c:ext xmlns:c16="http://schemas.microsoft.com/office/drawing/2014/chart" uri="{C3380CC4-5D6E-409C-BE32-E72D297353CC}">
              <c16:uniqueId val="{00000000-CFB6-4651-B975-053060D3CC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CFB6-4651-B975-053060D3CC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弘前市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161958</v>
      </c>
      <c r="AM8" s="36"/>
      <c r="AN8" s="36"/>
      <c r="AO8" s="36"/>
      <c r="AP8" s="36"/>
      <c r="AQ8" s="36"/>
      <c r="AR8" s="36"/>
      <c r="AS8" s="36"/>
      <c r="AT8" s="37">
        <f>データ!T6</f>
        <v>524.20000000000005</v>
      </c>
      <c r="AU8" s="37"/>
      <c r="AV8" s="37"/>
      <c r="AW8" s="37"/>
      <c r="AX8" s="37"/>
      <c r="AY8" s="37"/>
      <c r="AZ8" s="37"/>
      <c r="BA8" s="37"/>
      <c r="BB8" s="37">
        <f>データ!U6</f>
        <v>308.95999999999998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-21.52</v>
      </c>
      <c r="J10" s="37"/>
      <c r="K10" s="37"/>
      <c r="L10" s="37"/>
      <c r="M10" s="37"/>
      <c r="N10" s="37"/>
      <c r="O10" s="37"/>
      <c r="P10" s="37">
        <f>データ!P6</f>
        <v>0.01</v>
      </c>
      <c r="Q10" s="37"/>
      <c r="R10" s="37"/>
      <c r="S10" s="37"/>
      <c r="T10" s="37"/>
      <c r="U10" s="37"/>
      <c r="V10" s="37"/>
      <c r="W10" s="37">
        <f>データ!Q6</f>
        <v>98.13</v>
      </c>
      <c r="X10" s="37"/>
      <c r="Y10" s="37"/>
      <c r="Z10" s="37"/>
      <c r="AA10" s="37"/>
      <c r="AB10" s="37"/>
      <c r="AC10" s="37"/>
      <c r="AD10" s="36">
        <f>データ!R6</f>
        <v>3145</v>
      </c>
      <c r="AE10" s="36"/>
      <c r="AF10" s="36"/>
      <c r="AG10" s="36"/>
      <c r="AH10" s="36"/>
      <c r="AI10" s="36"/>
      <c r="AJ10" s="36"/>
      <c r="AK10" s="2"/>
      <c r="AL10" s="36">
        <f>データ!V6</f>
        <v>19</v>
      </c>
      <c r="AM10" s="36"/>
      <c r="AN10" s="36"/>
      <c r="AO10" s="36"/>
      <c r="AP10" s="36"/>
      <c r="AQ10" s="36"/>
      <c r="AR10" s="36"/>
      <c r="AS10" s="36"/>
      <c r="AT10" s="37">
        <f>データ!W6</f>
        <v>0.04</v>
      </c>
      <c r="AU10" s="37"/>
      <c r="AV10" s="37"/>
      <c r="AW10" s="37"/>
      <c r="AX10" s="37"/>
      <c r="AY10" s="37"/>
      <c r="AZ10" s="37"/>
      <c r="BA10" s="37"/>
      <c r="BB10" s="37">
        <f>データ!X6</f>
        <v>475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bl3z4X93vp27/bGi0W+tcjRULe0tN2jjNmfCfAFxd5bT/nq8dSVbCDi69lPTvUjLZXzVdzTYrL5u20roDnqmHg==" saltValue="Tykkf6HZwe6Cg+1sFUI88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22021</v>
      </c>
      <c r="D6" s="19">
        <f t="shared" si="3"/>
        <v>46</v>
      </c>
      <c r="E6" s="19">
        <f t="shared" si="3"/>
        <v>17</v>
      </c>
      <c r="F6" s="19">
        <f t="shared" si="3"/>
        <v>9</v>
      </c>
      <c r="G6" s="19">
        <f t="shared" si="3"/>
        <v>0</v>
      </c>
      <c r="H6" s="19" t="str">
        <f t="shared" si="3"/>
        <v>青森県　弘前市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-21.52</v>
      </c>
      <c r="P6" s="20">
        <f t="shared" si="3"/>
        <v>0.01</v>
      </c>
      <c r="Q6" s="20">
        <f t="shared" si="3"/>
        <v>98.13</v>
      </c>
      <c r="R6" s="20">
        <f t="shared" si="3"/>
        <v>3145</v>
      </c>
      <c r="S6" s="20">
        <f t="shared" si="3"/>
        <v>161958</v>
      </c>
      <c r="T6" s="20">
        <f t="shared" si="3"/>
        <v>524.20000000000005</v>
      </c>
      <c r="U6" s="20">
        <f t="shared" si="3"/>
        <v>308.95999999999998</v>
      </c>
      <c r="V6" s="20">
        <f t="shared" si="3"/>
        <v>19</v>
      </c>
      <c r="W6" s="20">
        <f t="shared" si="3"/>
        <v>0.04</v>
      </c>
      <c r="X6" s="20">
        <f t="shared" si="3"/>
        <v>475</v>
      </c>
      <c r="Y6" s="21">
        <f>IF(Y7="",NA(),Y7)</f>
        <v>52.23</v>
      </c>
      <c r="Z6" s="21">
        <f t="shared" ref="Z6:AH6" si="4">IF(Z7="",NA(),Z7)</f>
        <v>54.69</v>
      </c>
      <c r="AA6" s="21">
        <f t="shared" si="4"/>
        <v>53.12</v>
      </c>
      <c r="AB6" s="21">
        <f t="shared" si="4"/>
        <v>69.58</v>
      </c>
      <c r="AC6" s="21">
        <f t="shared" si="4"/>
        <v>54.69</v>
      </c>
      <c r="AD6" s="21">
        <f t="shared" si="4"/>
        <v>99.2</v>
      </c>
      <c r="AE6" s="21">
        <f t="shared" si="4"/>
        <v>100.42</v>
      </c>
      <c r="AF6" s="21">
        <f t="shared" si="4"/>
        <v>98.03</v>
      </c>
      <c r="AG6" s="21">
        <f t="shared" si="4"/>
        <v>105.46</v>
      </c>
      <c r="AH6" s="21">
        <f t="shared" si="4"/>
        <v>109.38</v>
      </c>
      <c r="AI6" s="20" t="str">
        <f>IF(AI7="","",IF(AI7="-","【-】","【"&amp;SUBSTITUTE(TEXT(AI7,"#,##0.00"),"-","△")&amp;"】"))</f>
        <v>【109.13】</v>
      </c>
      <c r="AJ6" s="21">
        <f>IF(AJ7="",NA(),AJ7)</f>
        <v>13498.73</v>
      </c>
      <c r="AK6" s="21">
        <f t="shared" ref="AK6:AS6" si="5">IF(AK7="",NA(),AK7)</f>
        <v>15441.36</v>
      </c>
      <c r="AL6" s="21">
        <f t="shared" si="5"/>
        <v>17759.61</v>
      </c>
      <c r="AM6" s="21">
        <f t="shared" si="5"/>
        <v>24986</v>
      </c>
      <c r="AN6" s="21">
        <f t="shared" si="5"/>
        <v>29104.44</v>
      </c>
      <c r="AO6" s="21">
        <f t="shared" si="5"/>
        <v>1500.46</v>
      </c>
      <c r="AP6" s="21">
        <f t="shared" si="5"/>
        <v>762.05</v>
      </c>
      <c r="AQ6" s="21">
        <f t="shared" si="5"/>
        <v>755.68</v>
      </c>
      <c r="AR6" s="21">
        <f t="shared" si="5"/>
        <v>806.39</v>
      </c>
      <c r="AS6" s="21">
        <f t="shared" si="5"/>
        <v>641.13</v>
      </c>
      <c r="AT6" s="20" t="str">
        <f>IF(AT7="","",IF(AT7="-","【-】","【"&amp;SUBSTITUTE(TEXT(AT7,"#,##0.00"),"-","△")&amp;"】"))</f>
        <v>【631.67】</v>
      </c>
      <c r="AU6" s="21">
        <f>IF(AU7="",NA(),AU7)</f>
        <v>6.72</v>
      </c>
      <c r="AV6" s="21">
        <f t="shared" ref="AV6:BD6" si="6">IF(AV7="",NA(),AV7)</f>
        <v>5.82</v>
      </c>
      <c r="AW6" s="21">
        <f t="shared" si="6"/>
        <v>5.07</v>
      </c>
      <c r="AX6" s="21">
        <f t="shared" si="6"/>
        <v>4.42</v>
      </c>
      <c r="AY6" s="21">
        <f t="shared" si="6"/>
        <v>5.57</v>
      </c>
      <c r="AZ6" s="21">
        <f t="shared" si="6"/>
        <v>81.260000000000005</v>
      </c>
      <c r="BA6" s="21">
        <f t="shared" si="6"/>
        <v>92.61</v>
      </c>
      <c r="BB6" s="21">
        <f t="shared" si="6"/>
        <v>91.41</v>
      </c>
      <c r="BC6" s="21">
        <f t="shared" si="6"/>
        <v>96.26</v>
      </c>
      <c r="BD6" s="21">
        <f t="shared" si="6"/>
        <v>90.92</v>
      </c>
      <c r="BE6" s="20" t="str">
        <f>IF(BE7="","",IF(BE7="-","【-】","【"&amp;SUBSTITUTE(TEXT(BE7,"#,##0.00"),"-","△")&amp;"】"))</f>
        <v>【91.66】</v>
      </c>
      <c r="BF6" s="21">
        <f>IF(BF7="",NA(),BF7)</f>
        <v>14217.3</v>
      </c>
      <c r="BG6" s="21">
        <f t="shared" ref="BG6:BO6" si="7">IF(BG7="",NA(),BG7)</f>
        <v>13749.09</v>
      </c>
      <c r="BH6" s="21">
        <f t="shared" si="7"/>
        <v>12758.62</v>
      </c>
      <c r="BI6" s="21">
        <f t="shared" si="7"/>
        <v>14115.33</v>
      </c>
      <c r="BJ6" s="21">
        <f t="shared" si="7"/>
        <v>12262.22</v>
      </c>
      <c r="BK6" s="21">
        <f t="shared" si="7"/>
        <v>1748.51</v>
      </c>
      <c r="BL6" s="21">
        <f t="shared" si="7"/>
        <v>1640.16</v>
      </c>
      <c r="BM6" s="21">
        <f t="shared" si="7"/>
        <v>1521.05</v>
      </c>
      <c r="BN6" s="21">
        <f t="shared" si="7"/>
        <v>1490.65</v>
      </c>
      <c r="BO6" s="21">
        <f t="shared" si="7"/>
        <v>1312.67</v>
      </c>
      <c r="BP6" s="20" t="str">
        <f>IF(BP7="","",IF(BP7="-","【-】","【"&amp;SUBSTITUTE(TEXT(BP7,"#,##0.00"),"-","△")&amp;"】"))</f>
        <v>【1,321.62】</v>
      </c>
      <c r="BQ6" s="21">
        <f>IF(BQ7="",NA(),BQ7)</f>
        <v>9.35</v>
      </c>
      <c r="BR6" s="21">
        <f t="shared" ref="BR6:BZ6" si="8">IF(BR7="",NA(),BR7)</f>
        <v>9.8699999999999992</v>
      </c>
      <c r="BS6" s="21">
        <f t="shared" si="8"/>
        <v>8.8800000000000008</v>
      </c>
      <c r="BT6" s="21">
        <f t="shared" si="8"/>
        <v>5.94</v>
      </c>
      <c r="BU6" s="21">
        <f t="shared" si="8"/>
        <v>6.88</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1782.15</v>
      </c>
      <c r="CC6" s="21">
        <f t="shared" ref="CC6:CK6" si="9">IF(CC7="",NA(),CC7)</f>
        <v>1612.44</v>
      </c>
      <c r="CD6" s="21">
        <f t="shared" si="9"/>
        <v>1900.25</v>
      </c>
      <c r="CE6" s="21">
        <f t="shared" si="9"/>
        <v>2881.28</v>
      </c>
      <c r="CF6" s="21">
        <f t="shared" si="9"/>
        <v>2193.5100000000002</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31.25</v>
      </c>
      <c r="CN6" s="21">
        <f t="shared" ref="CN6:CV6" si="10">IF(CN7="",NA(),CN7)</f>
        <v>31.25</v>
      </c>
      <c r="CO6" s="21">
        <f t="shared" si="10"/>
        <v>31.25</v>
      </c>
      <c r="CP6" s="21">
        <f t="shared" si="10"/>
        <v>31.25</v>
      </c>
      <c r="CQ6" s="21">
        <f t="shared" si="10"/>
        <v>31.25</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92</v>
      </c>
      <c r="CY6" s="21">
        <f t="shared" ref="CY6:DG6" si="11">IF(CY7="",NA(),CY7)</f>
        <v>88</v>
      </c>
      <c r="CZ6" s="21">
        <f t="shared" si="11"/>
        <v>90.48</v>
      </c>
      <c r="DA6" s="21">
        <f t="shared" si="11"/>
        <v>90.48</v>
      </c>
      <c r="DB6" s="21">
        <f t="shared" si="11"/>
        <v>89.47</v>
      </c>
      <c r="DC6" s="21">
        <f t="shared" si="11"/>
        <v>90.33</v>
      </c>
      <c r="DD6" s="21">
        <f t="shared" si="11"/>
        <v>90.04</v>
      </c>
      <c r="DE6" s="21">
        <f t="shared" si="11"/>
        <v>90.58</v>
      </c>
      <c r="DF6" s="21">
        <f t="shared" si="11"/>
        <v>90.11</v>
      </c>
      <c r="DG6" s="21">
        <f t="shared" si="11"/>
        <v>89.95</v>
      </c>
      <c r="DH6" s="20" t="str">
        <f>IF(DH7="","",IF(DH7="-","【-】","【"&amp;SUBSTITUTE(TEXT(DH7,"#,##0.00"),"-","△")&amp;"】"))</f>
        <v>【89.81】</v>
      </c>
      <c r="DI6" s="21">
        <f>IF(DI7="",NA(),DI7)</f>
        <v>46.29</v>
      </c>
      <c r="DJ6" s="21">
        <f t="shared" ref="DJ6:DR6" si="12">IF(DJ7="",NA(),DJ7)</f>
        <v>47.36</v>
      </c>
      <c r="DK6" s="21">
        <f t="shared" si="12"/>
        <v>49.12</v>
      </c>
      <c r="DL6" s="21">
        <f t="shared" si="12"/>
        <v>50.89</v>
      </c>
      <c r="DM6" s="21">
        <f t="shared" si="12"/>
        <v>52.65</v>
      </c>
      <c r="DN6" s="21">
        <f t="shared" si="12"/>
        <v>31</v>
      </c>
      <c r="DO6" s="21">
        <f t="shared" si="12"/>
        <v>29.28</v>
      </c>
      <c r="DP6" s="21">
        <f t="shared" si="12"/>
        <v>32.380000000000003</v>
      </c>
      <c r="DQ6" s="21">
        <f t="shared" si="12"/>
        <v>35.24</v>
      </c>
      <c r="DR6" s="21">
        <f t="shared" si="12"/>
        <v>36.090000000000003</v>
      </c>
      <c r="DS6" s="20" t="str">
        <f>IF(DS7="","",IF(DS7="-","【-】","【"&amp;SUBSTITUTE(TEXT(DS7,"#,##0.00"),"-","△")&amp;"】"))</f>
        <v>【35.75】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22021</v>
      </c>
      <c r="D7" s="23">
        <v>46</v>
      </c>
      <c r="E7" s="23">
        <v>17</v>
      </c>
      <c r="F7" s="23">
        <v>9</v>
      </c>
      <c r="G7" s="23">
        <v>0</v>
      </c>
      <c r="H7" s="23" t="s">
        <v>96</v>
      </c>
      <c r="I7" s="23" t="s">
        <v>97</v>
      </c>
      <c r="J7" s="23" t="s">
        <v>98</v>
      </c>
      <c r="K7" s="23" t="s">
        <v>99</v>
      </c>
      <c r="L7" s="23" t="s">
        <v>100</v>
      </c>
      <c r="M7" s="23" t="s">
        <v>101</v>
      </c>
      <c r="N7" s="24" t="s">
        <v>102</v>
      </c>
      <c r="O7" s="24">
        <v>-21.52</v>
      </c>
      <c r="P7" s="24">
        <v>0.01</v>
      </c>
      <c r="Q7" s="24">
        <v>98.13</v>
      </c>
      <c r="R7" s="24">
        <v>3145</v>
      </c>
      <c r="S7" s="24">
        <v>161958</v>
      </c>
      <c r="T7" s="24">
        <v>524.20000000000005</v>
      </c>
      <c r="U7" s="24">
        <v>308.95999999999998</v>
      </c>
      <c r="V7" s="24">
        <v>19</v>
      </c>
      <c r="W7" s="24">
        <v>0.04</v>
      </c>
      <c r="X7" s="24">
        <v>475</v>
      </c>
      <c r="Y7" s="24">
        <v>52.23</v>
      </c>
      <c r="Z7" s="24">
        <v>54.69</v>
      </c>
      <c r="AA7" s="24">
        <v>53.12</v>
      </c>
      <c r="AB7" s="24">
        <v>69.58</v>
      </c>
      <c r="AC7" s="24">
        <v>54.69</v>
      </c>
      <c r="AD7" s="24">
        <v>99.2</v>
      </c>
      <c r="AE7" s="24">
        <v>100.42</v>
      </c>
      <c r="AF7" s="24">
        <v>98.03</v>
      </c>
      <c r="AG7" s="24">
        <v>105.46</v>
      </c>
      <c r="AH7" s="24">
        <v>109.38</v>
      </c>
      <c r="AI7" s="24">
        <v>109.13</v>
      </c>
      <c r="AJ7" s="24">
        <v>13498.73</v>
      </c>
      <c r="AK7" s="24">
        <v>15441.36</v>
      </c>
      <c r="AL7" s="24">
        <v>17759.61</v>
      </c>
      <c r="AM7" s="24">
        <v>24986</v>
      </c>
      <c r="AN7" s="24">
        <v>29104.44</v>
      </c>
      <c r="AO7" s="24">
        <v>1500.46</v>
      </c>
      <c r="AP7" s="24">
        <v>762.05</v>
      </c>
      <c r="AQ7" s="24">
        <v>755.68</v>
      </c>
      <c r="AR7" s="24">
        <v>806.39</v>
      </c>
      <c r="AS7" s="24">
        <v>641.13</v>
      </c>
      <c r="AT7" s="24">
        <v>631.66999999999996</v>
      </c>
      <c r="AU7" s="24">
        <v>6.72</v>
      </c>
      <c r="AV7" s="24">
        <v>5.82</v>
      </c>
      <c r="AW7" s="24">
        <v>5.07</v>
      </c>
      <c r="AX7" s="24">
        <v>4.42</v>
      </c>
      <c r="AY7" s="24">
        <v>5.57</v>
      </c>
      <c r="AZ7" s="24">
        <v>81.260000000000005</v>
      </c>
      <c r="BA7" s="24">
        <v>92.61</v>
      </c>
      <c r="BB7" s="24">
        <v>91.41</v>
      </c>
      <c r="BC7" s="24">
        <v>96.26</v>
      </c>
      <c r="BD7" s="24">
        <v>90.92</v>
      </c>
      <c r="BE7" s="24">
        <v>91.66</v>
      </c>
      <c r="BF7" s="24">
        <v>14217.3</v>
      </c>
      <c r="BG7" s="24">
        <v>13749.09</v>
      </c>
      <c r="BH7" s="24">
        <v>12758.62</v>
      </c>
      <c r="BI7" s="24">
        <v>14115.33</v>
      </c>
      <c r="BJ7" s="24">
        <v>12262.22</v>
      </c>
      <c r="BK7" s="24">
        <v>1748.51</v>
      </c>
      <c r="BL7" s="24">
        <v>1640.16</v>
      </c>
      <c r="BM7" s="24">
        <v>1521.05</v>
      </c>
      <c r="BN7" s="24">
        <v>1490.65</v>
      </c>
      <c r="BO7" s="24">
        <v>1312.67</v>
      </c>
      <c r="BP7" s="24">
        <v>1321.62</v>
      </c>
      <c r="BQ7" s="24">
        <v>9.35</v>
      </c>
      <c r="BR7" s="24">
        <v>9.8699999999999992</v>
      </c>
      <c r="BS7" s="24">
        <v>8.8800000000000008</v>
      </c>
      <c r="BT7" s="24">
        <v>5.94</v>
      </c>
      <c r="BU7" s="24">
        <v>6.88</v>
      </c>
      <c r="BV7" s="24">
        <v>34.99</v>
      </c>
      <c r="BW7" s="24">
        <v>38.270000000000003</v>
      </c>
      <c r="BX7" s="24">
        <v>37.520000000000003</v>
      </c>
      <c r="BY7" s="24">
        <v>34.96</v>
      </c>
      <c r="BZ7" s="24">
        <v>34.44</v>
      </c>
      <c r="CA7" s="24">
        <v>34.61</v>
      </c>
      <c r="CB7" s="24">
        <v>1782.15</v>
      </c>
      <c r="CC7" s="24">
        <v>1612.44</v>
      </c>
      <c r="CD7" s="24">
        <v>1900.25</v>
      </c>
      <c r="CE7" s="24">
        <v>2881.28</v>
      </c>
      <c r="CF7" s="24">
        <v>2193.5100000000002</v>
      </c>
      <c r="CG7" s="24">
        <v>520.91999999999996</v>
      </c>
      <c r="CH7" s="24">
        <v>486.77</v>
      </c>
      <c r="CI7" s="24">
        <v>502.1</v>
      </c>
      <c r="CJ7" s="24">
        <v>539.07000000000005</v>
      </c>
      <c r="CK7" s="24">
        <v>541.80999999999995</v>
      </c>
      <c r="CL7" s="24">
        <v>538.24</v>
      </c>
      <c r="CM7" s="24">
        <v>31.25</v>
      </c>
      <c r="CN7" s="24">
        <v>31.25</v>
      </c>
      <c r="CO7" s="24">
        <v>31.25</v>
      </c>
      <c r="CP7" s="24">
        <v>31.25</v>
      </c>
      <c r="CQ7" s="24">
        <v>31.25</v>
      </c>
      <c r="CR7" s="24">
        <v>34.68</v>
      </c>
      <c r="CS7" s="24">
        <v>34.700000000000003</v>
      </c>
      <c r="CT7" s="24">
        <v>46.83</v>
      </c>
      <c r="CU7" s="24">
        <v>33.74</v>
      </c>
      <c r="CV7" s="24">
        <v>32.979999999999997</v>
      </c>
      <c r="CW7" s="24">
        <v>33.03</v>
      </c>
      <c r="CX7" s="24">
        <v>92</v>
      </c>
      <c r="CY7" s="24">
        <v>88</v>
      </c>
      <c r="CZ7" s="24">
        <v>90.48</v>
      </c>
      <c r="DA7" s="24">
        <v>90.48</v>
      </c>
      <c r="DB7" s="24">
        <v>89.47</v>
      </c>
      <c r="DC7" s="24">
        <v>90.33</v>
      </c>
      <c r="DD7" s="24">
        <v>90.04</v>
      </c>
      <c r="DE7" s="24">
        <v>90.58</v>
      </c>
      <c r="DF7" s="24">
        <v>90.11</v>
      </c>
      <c r="DG7" s="24">
        <v>89.95</v>
      </c>
      <c r="DH7" s="24">
        <v>89.81</v>
      </c>
      <c r="DI7" s="24">
        <v>46.29</v>
      </c>
      <c r="DJ7" s="24">
        <v>47.36</v>
      </c>
      <c r="DK7" s="24">
        <v>49.12</v>
      </c>
      <c r="DL7" s="24">
        <v>50.89</v>
      </c>
      <c r="DM7" s="24">
        <v>52.65</v>
      </c>
      <c r="DN7" s="24">
        <v>31</v>
      </c>
      <c r="DO7" s="24">
        <v>29.28</v>
      </c>
      <c r="DP7" s="24">
        <v>32.380000000000003</v>
      </c>
      <c r="DQ7" s="24">
        <v>35.24</v>
      </c>
      <c r="DR7" s="24">
        <v>36.090000000000003</v>
      </c>
      <c r="DS7" s="24">
        <v>35.75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