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6.県ＨＰ公表関係\5.公表準備\公表用データ\01-2 簡水\"/>
    </mc:Choice>
  </mc:AlternateContent>
  <xr:revisionPtr revIDLastSave="0" documentId="13_ncr:1_{E0074054-BA7E-4710-93F6-28428D703507}" xr6:coauthVersionLast="36" xr6:coauthVersionMax="47" xr10:uidLastSave="{00000000-0000-0000-0000-000000000000}"/>
  <workbookProtection workbookAlgorithmName="SHA-512" workbookHashValue="Uaj0AP2b2DAu7LJ1penlGmOb1zNSlPHF3/yt1SVZZfezbZXzWnhAWNY9AkBap06gp2k6R1NVp4bW2sxmM4Zt/A==" workbookSaltValue="vdsDF7I/Fr4ZL0bo1WFA3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AL8" i="4" s="1"/>
  <c r="Q6" i="5"/>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W10" i="4"/>
  <c r="I10" i="4"/>
  <c r="B10" i="4"/>
  <c r="BB8" i="4"/>
  <c r="P8"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<sst xmlns="http://schemas.openxmlformats.org/spreadsheetml/2006/main" count="233" uniqueCount="118">
  <si>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</si>
  <si>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</si>
  <si>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</si>
  <si>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</si>
  <si>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</si>
  <si>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</si>
  <si>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</si>
  <si>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</si>
  <si>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</si>
  <si>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</si>
  <si>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</si>
  <si>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</si>
  <si>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</si>
  <si>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</si>
  <si>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</si>
  <si>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</si>
  <si>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</si>
  <si>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</si>
  <si>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</si>
  <si>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</si>
  <si>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</si>
  <si>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</si>
  <si>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</si>
  <si>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</si>
  <si>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</si>
  <si>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</si>
  <si>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</si>
  <si>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</si>
  <si>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</si>
  <si>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</si>
  <si>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</si>
  <si>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</si>
  <si>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</si>
  <si>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</si>
  <si>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</si>
  <si>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</si>
  <si>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</si>
  <si>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</si>
  <si>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</si>
  <si>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</si>
  <si>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</si>
  <si>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</si>
  <si>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</si>
  <si>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</si>
  <si>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</si>
  <si>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</si>
  <si>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</si>
  <si>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</si>
  <si>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</si>
  <si>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</si>
  <si>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</si>
  <si>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</si>
  <si>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</si>
  <si>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</si>
  <si>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</si>
  <si>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</si>
  <si>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</si>
  <si>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</si>
  <si>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</si>
  <si>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</si>
  <si>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</si>
  <si>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</si>
  <si>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</si>
  <si>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</si>
  <si>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</si>
  <si>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</si>
  <si>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</si>
  <si>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</si>
  <si>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</si>
  <si>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</si>
  <si>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</si>
  <si>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</si>
  <si>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</si>
  <si>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</si>
  <si>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</si>
  <si>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</si>
  <si>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</si>
  <si>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</si>
  <si>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</si>
  <si>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</si>
  <si>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</si>
  <si>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</si>
  <si>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</si>
  <si>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</si>
  <si>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</si>
  <si>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</si>
  <si>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</si>
  <si>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</si>
  <si>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</si>
  <si>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</si>
  <si>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</si>
  <si>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</si>
  <si>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</si>
  <si>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</si>
  <si>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</si>
  <si>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</si>
  <si>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</si>
  <si>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</si>
  <si>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</si>
  <si>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</si>
  <si>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</si>
  <si>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</si>
  <si>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</si>
  <si>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</si>
  <si>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</si>
  <si>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</si>
  <si>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</si>
  <si>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</si>
  <si>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</si>
  <si>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</si>
  <si>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</si>
  <si>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</si>
  <si>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</si>
  <si>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</si>
  <si>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</si>
  <si>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管路施設は、建設から10年から25年程度の経過であり更新時期には至っていない。今後は需要度や経過年数を踏まえて、管路の点検診断を実施し適切な時期に管路の老朽化対策を推し進める必要がある。
　機械・電気設備については、15年以上経過しているもの</t>
    </r>
    <r>
      <rPr>
        <sz val="11"/>
        <rFont val="ＭＳ ゴシック"/>
        <family val="3"/>
        <charset val="128"/>
      </rPr>
      <t>も</t>
    </r>
    <r>
      <rPr>
        <sz val="11"/>
        <color theme="1"/>
        <rFont val="ＭＳ ゴシック"/>
        <family val="3"/>
        <charset val="128"/>
      </rPr>
      <t>あり、計画的な更新や長寿命化を図る必要がある。</t>
    </r>
    <rPh sb="0" eb="1">
      <t>カン</t>
    </rPh>
    <phoneticPr fontId="4"/>
  </si>
  <si>
    <r>
      <t>　過疎化や</t>
    </r>
    <r>
      <rPr>
        <sz val="11"/>
        <rFont val="ＭＳ ゴシック"/>
        <family val="3"/>
        <charset val="128"/>
      </rPr>
      <t>少子高齢化</t>
    </r>
    <r>
      <rPr>
        <sz val="11"/>
        <color theme="1"/>
        <rFont val="ＭＳ ゴシック"/>
        <family val="3"/>
        <charset val="128"/>
      </rPr>
      <t xml:space="preserve">により、水需要が減少しているため、今後料金体系の見直しや施設の統廃合により、給水収益の改善を図る必要がある。
　水道施設は比較的新しい施設が多いものの、建設から40年程度経過する施設もあることから、維持管理コストの低減のために更新事業を適切に実施し、水の安全対策を確実に進める必要がある。
　施設整備に当たっては、建設費・維持費等の最小化に留意するとともに、財政規模に合わせた投資額や平準化に努める。また、これらを盛り込み、経営戦略を改定する。
</t>
    </r>
    <rPh sb="7" eb="10">
      <t>コウレイカ</t>
    </rPh>
    <rPh sb="217" eb="218">
      <t>モ</t>
    </rPh>
    <rPh sb="219" eb="220">
      <t>コ</t>
    </rPh>
    <rPh sb="222" eb="226">
      <t>ケイエイセンリャク</t>
    </rPh>
    <rPh sb="227" eb="229">
      <t>カイテイ</t>
    </rPh>
    <phoneticPr fontId="4"/>
  </si>
  <si>
    <t xml:space="preserve"> 収益的収支比率は、類似団体平均より低くなっている。理由として、地方債償還の減少により平成28年度までは改善傾向にあったが、平成27年度から平成30年度の期間で簡易水道統合事業実施による地方債償還金増の影響が表れ始めている。
 企業債残高対給水収益比率は、類似団体平均値より低くなっている。今後は、企業債残高が減少傾向にあると見込んでいるが、設備の更新等を視野に入れ、適切な料金収入になるよう経営基盤の強化を図る必要がある。
　料金回収率は、類似団体平均値より低くなっており、依然として一般会計操出金に依存している状態である。理由として、修繕費用が増加し給水原価が増額しているが、料金収入が減少傾向にあるため、一般会計操出金が増加している。健全な経営を図るため適切な料金設定になるよう努めなければならない。
  給水原価は、滅菌のみの施設が多く、類似団体平均値と同じ数値である。令和4年度は修繕費用が増加したことにより給水原価が高くなったと考えられる。
 施設利用率については、簡易水道統合事業等の実施により類似団体平均値より高くなっている。
 有収率については、管路施設が比較的新しいことから類似団体平均値より概ね良好である。
 </t>
    <rPh sb="1" eb="4">
      <t>シュウエキテキ</t>
    </rPh>
    <rPh sb="18" eb="19">
      <t>ヒク</t>
    </rPh>
    <rPh sb="26" eb="28">
      <t>リユウ</t>
    </rPh>
    <rPh sb="70" eb="72">
      <t>ヘイセイ</t>
    </rPh>
    <rPh sb="74" eb="75">
      <t>ネン</t>
    </rPh>
    <rPh sb="75" eb="76">
      <t>ド</t>
    </rPh>
    <rPh sb="77" eb="79">
      <t>キカン</t>
    </rPh>
    <rPh sb="93" eb="99">
      <t>チホウサイショウカンキン</t>
    </rPh>
    <rPh sb="99" eb="100">
      <t>ゾウ</t>
    </rPh>
    <rPh sb="101" eb="103">
      <t>エイキョウ</t>
    </rPh>
    <rPh sb="104" eb="105">
      <t>アラワ</t>
    </rPh>
    <rPh sb="106" eb="107">
      <t>ハジ</t>
    </rPh>
    <rPh sb="134" eb="135">
      <t>アタイ</t>
    </rPh>
    <rPh sb="137" eb="138">
      <t>ヒク</t>
    </rPh>
    <rPh sb="145" eb="147">
      <t>コンゴ</t>
    </rPh>
    <rPh sb="149" eb="154">
      <t>キギョウサイザンダカ</t>
    </rPh>
    <rPh sb="155" eb="159">
      <t>ゲンショウケイコウ</t>
    </rPh>
    <rPh sb="163" eb="165">
      <t>ミコ</t>
    </rPh>
    <rPh sb="171" eb="173">
      <t>セツビ</t>
    </rPh>
    <rPh sb="174" eb="176">
      <t>コウシン</t>
    </rPh>
    <rPh sb="176" eb="177">
      <t>トウ</t>
    </rPh>
    <rPh sb="178" eb="180">
      <t>シヤ</t>
    </rPh>
    <rPh sb="181" eb="182">
      <t>イ</t>
    </rPh>
    <rPh sb="184" eb="186">
      <t>テキセツ</t>
    </rPh>
    <rPh sb="187" eb="191">
      <t>リョウキンシュウニュウ</t>
    </rPh>
    <rPh sb="196" eb="200">
      <t>ケイエイキバン</t>
    </rPh>
    <rPh sb="201" eb="203">
      <t>キョウカ</t>
    </rPh>
    <rPh sb="204" eb="205">
      <t>ハカ</t>
    </rPh>
    <rPh sb="206" eb="208">
      <t>ヒツヨウ</t>
    </rPh>
    <rPh sb="214" eb="219">
      <t>リョウキンカイシュウリツ</t>
    </rPh>
    <rPh sb="221" eb="228">
      <t>ルイジダンタイヘイキンチ</t>
    </rPh>
    <rPh sb="230" eb="231">
      <t>ヒク</t>
    </rPh>
    <rPh sb="238" eb="240">
      <t>イゼン</t>
    </rPh>
    <rPh sb="243" eb="247">
      <t>イッパンカイケイ</t>
    </rPh>
    <rPh sb="247" eb="250">
      <t>クリダシキン</t>
    </rPh>
    <rPh sb="251" eb="253">
      <t>イゾン</t>
    </rPh>
    <rPh sb="257" eb="259">
      <t>ジョウタイ</t>
    </rPh>
    <rPh sb="263" eb="265">
      <t>リユウ</t>
    </rPh>
    <rPh sb="269" eb="273">
      <t>シュウゼンヒヨウ</t>
    </rPh>
    <rPh sb="274" eb="276">
      <t>ゾウカ</t>
    </rPh>
    <rPh sb="277" eb="281">
      <t>キュウスイゲンカ</t>
    </rPh>
    <rPh sb="282" eb="284">
      <t>ゾウガク</t>
    </rPh>
    <rPh sb="290" eb="294">
      <t>リョウキンシュウニュウ</t>
    </rPh>
    <rPh sb="295" eb="299">
      <t>ゲンショウケイコウ</t>
    </rPh>
    <rPh sb="305" eb="312">
      <t>イッパンカイケイミサオデキン</t>
    </rPh>
    <rPh sb="313" eb="315">
      <t>ゾウカ</t>
    </rPh>
    <rPh sb="320" eb="322">
      <t>ケンゼン</t>
    </rPh>
    <rPh sb="323" eb="325">
      <t>ケイエイ</t>
    </rPh>
    <rPh sb="326" eb="327">
      <t>ハカ</t>
    </rPh>
    <rPh sb="330" eb="332">
      <t>テキセツ</t>
    </rPh>
    <rPh sb="333" eb="335">
      <t>リョウキン</t>
    </rPh>
    <rPh sb="335" eb="337">
      <t>セッテイ</t>
    </rPh>
    <rPh sb="342" eb="343">
      <t>ツト</t>
    </rPh>
    <rPh sb="373" eb="375">
      <t>ルイジ</t>
    </rPh>
    <rPh sb="375" eb="377">
      <t>ダンタイ</t>
    </rPh>
    <rPh sb="377" eb="380">
      <t>ヘイキンチ</t>
    </rPh>
    <rPh sb="381" eb="382">
      <t>オナ</t>
    </rPh>
    <rPh sb="383" eb="385">
      <t>スウチ</t>
    </rPh>
    <rPh sb="389" eb="391">
      <t>レイワ</t>
    </rPh>
    <rPh sb="392" eb="394">
      <t>ネンド</t>
    </rPh>
    <rPh sb="395" eb="399">
      <t>シュウゼンヒヨウ</t>
    </rPh>
    <rPh sb="400" eb="402">
      <t>ゾウカ</t>
    </rPh>
    <rPh sb="409" eb="413">
      <t>キュウスイゲンカ</t>
    </rPh>
    <rPh sb="414" eb="415">
      <t>タカ</t>
    </rPh>
    <rPh sb="420" eb="421">
      <t>カンガ</t>
    </rPh>
    <rPh sb="458" eb="461">
      <t>ヘイキンチ</t>
    </rPh>
    <rPh sb="463" eb="46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</si>
</sst>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52-42B4-A9C3-7CD86D8D025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3D52-42B4-A9C3-7CD86D8D025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51.28</c:v>
                </c:pt>
                <c:pt idx="1">
                  <c:v>53.55</c:v>
                </c:pt>
                <c:pt idx="2">
                  <c:v>53.33</c:v>
                </c:pt>
                <c:pt idx="3">
                  <c:v>53.31</c:v>
                </c:pt>
                <c:pt idx="4">
                  <c:v>52.47</c:v>
                </c:pt>
              </c:numCache>
            </c:numRef>
          </c:val>
          <c:extLst>
            <c:ext xmlns:c16="http://schemas.microsoft.com/office/drawing/2014/chart" uri="{C3380CC4-5D6E-409C-BE32-E72D297353CC}">
              <c16:uniqueId val="{00000000-8DC3-4A50-A662-CD57D19CCAA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8DC3-4A50-A662-CD57D19CCAA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86.28</c:v>
                </c:pt>
                <c:pt idx="1">
                  <c:v>79.05</c:v>
                </c:pt>
                <c:pt idx="2">
                  <c:v>85.37</c:v>
                </c:pt>
                <c:pt idx="3">
                  <c:v>82.89</c:v>
                </c:pt>
                <c:pt idx="4">
                  <c:v>78.86</c:v>
                </c:pt>
              </c:numCache>
            </c:numRef>
          </c:val>
          <c:extLst>
            <c:ext xmlns:c16="http://schemas.microsoft.com/office/drawing/2014/chart" uri="{C3380CC4-5D6E-409C-BE32-E72D297353CC}">
              <c16:uniqueId val="{00000000-3EE6-47FA-BF1E-27A1C6603D6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3EE6-47FA-BF1E-27A1C6603D6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66.459999999999994</c:v>
                </c:pt>
                <c:pt idx="1">
                  <c:v>59.61</c:v>
                </c:pt>
                <c:pt idx="2">
                  <c:v>54.68</c:v>
                </c:pt>
                <c:pt idx="3">
                  <c:v>41.73</c:v>
                </c:pt>
                <c:pt idx="4">
                  <c:v>38.03</c:v>
                </c:pt>
              </c:numCache>
            </c:numRef>
          </c:val>
          <c:extLst>
            <c:ext xmlns:c16="http://schemas.microsoft.com/office/drawing/2014/chart" uri="{C3380CC4-5D6E-409C-BE32-E72D297353CC}">
              <c16:uniqueId val="{00000000-933D-4941-8A6E-DF4A2B9A255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33D-4941-8A6E-DF4A2B9A255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5D-4821-9ECB-FAD4A0F619C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5D-4821-9ECB-FAD4A0F619C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3-4693-AB42-6BF54D431BE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3-4693-AB42-6BF54D431BE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C2-4BEB-86D0-564C825EB27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C2-4BEB-86D0-564C825EB27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96-4E78-892B-290C6209B92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96-4E78-892B-290C6209B92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1323.11</c:v>
                </c:pt>
                <c:pt idx="1">
                  <c:v>1310.51</c:v>
                </c:pt>
                <c:pt idx="2">
                  <c:v>1120.0999999999999</c:v>
                </c:pt>
                <c:pt idx="3">
                  <c:v>1121.47</c:v>
                </c:pt>
                <c:pt idx="4">
                  <c:v>1064.02</c:v>
                </c:pt>
              </c:numCache>
            </c:numRef>
          </c:val>
          <c:extLst>
            <c:ext xmlns:c16="http://schemas.microsoft.com/office/drawing/2014/chart" uri="{C3380CC4-5D6E-409C-BE32-E72D297353CC}">
              <c16:uniqueId val="{00000000-AECD-4248-ABBA-83CBA9894E1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AECD-4248-ABBA-83CBA9894E1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59.61</c:v>
                </c:pt>
                <c:pt idx="1">
                  <c:v>53.52</c:v>
                </c:pt>
                <c:pt idx="2">
                  <c:v>49.98</c:v>
                </c:pt>
                <c:pt idx="3">
                  <c:v>38.25</c:v>
                </c:pt>
                <c:pt idx="4">
                  <c:v>34.950000000000003</c:v>
                </c:pt>
              </c:numCache>
            </c:numRef>
          </c:val>
          <c:extLst>
            <c:ext xmlns:c16="http://schemas.microsoft.com/office/drawing/2014/chart" uri="{C3380CC4-5D6E-409C-BE32-E72D297353CC}">
              <c16:uniqueId val="{00000000-872A-4AB6-8D8A-8E3DC6B3E38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872A-4AB6-8D8A-8E3DC6B3E38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258.35000000000002</c:v>
                </c:pt>
                <c:pt idx="1">
                  <c:v>293.61</c:v>
                </c:pt>
                <c:pt idx="2">
                  <c:v>325.81</c:v>
                </c:pt>
                <c:pt idx="3">
                  <c:v>411.14</c:v>
                </c:pt>
                <c:pt idx="4">
                  <c:v>459.94</c:v>
                </c:pt>
              </c:numCache>
            </c:numRef>
          </c:val>
          <c:extLst>
            <c:ext xmlns:c16="http://schemas.microsoft.com/office/drawing/2014/chart" uri="{C3380CC4-5D6E-409C-BE32-E72D297353CC}">
              <c16:uniqueId val="{00000000-B3CD-4E03-8AC0-EB3E81DE5A6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B3CD-4E03-8AC0-EB3E81DE5A6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新郷村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2211</v>
      </c>
      <c r="AM8" s="60"/>
      <c r="AN8" s="60"/>
      <c r="AO8" s="60"/>
      <c r="AP8" s="60"/>
      <c r="AQ8" s="60"/>
      <c r="AR8" s="60"/>
      <c r="AS8" s="60"/>
      <c r="AT8" s="36">
        <f>データ!$S$6</f>
        <v>150.77000000000001</v>
      </c>
      <c r="AU8" s="36"/>
      <c r="AV8" s="36"/>
      <c r="AW8" s="36"/>
      <c r="AX8" s="36"/>
      <c r="AY8" s="36"/>
      <c r="AZ8" s="36"/>
      <c r="BA8" s="36"/>
      <c r="BB8" s="36">
        <f>データ!$T$6</f>
        <v>14.66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66.239999999999995</v>
      </c>
      <c r="Q10" s="36"/>
      <c r="R10" s="36"/>
      <c r="S10" s="36"/>
      <c r="T10" s="36"/>
      <c r="U10" s="36"/>
      <c r="V10" s="36"/>
      <c r="W10" s="60">
        <f>データ!$Q$6</f>
        <v>3080</v>
      </c>
      <c r="X10" s="60"/>
      <c r="Y10" s="60"/>
      <c r="Z10" s="60"/>
      <c r="AA10" s="60"/>
      <c r="AB10" s="60"/>
      <c r="AC10" s="60"/>
      <c r="AD10" s="2"/>
      <c r="AE10" s="2"/>
      <c r="AF10" s="2"/>
      <c r="AG10" s="2"/>
      <c r="AH10" s="2"/>
      <c r="AI10" s="2"/>
      <c r="AJ10" s="2"/>
      <c r="AK10" s="2"/>
      <c r="AL10" s="60">
        <f>データ!$U$6</f>
        <v>1444</v>
      </c>
      <c r="AM10" s="60"/>
      <c r="AN10" s="60"/>
      <c r="AO10" s="60"/>
      <c r="AP10" s="60"/>
      <c r="AQ10" s="60"/>
      <c r="AR10" s="60"/>
      <c r="AS10" s="60"/>
      <c r="AT10" s="36">
        <f>データ!$V$6</f>
        <v>7.64</v>
      </c>
      <c r="AU10" s="36"/>
      <c r="AV10" s="36"/>
      <c r="AW10" s="36"/>
      <c r="AX10" s="36"/>
      <c r="AY10" s="36"/>
      <c r="AZ10" s="36"/>
      <c r="BA10" s="36"/>
      <c r="BB10" s="36">
        <f>データ!$W$6</f>
        <v>189.01</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43</v>
      </c>
      <c r="N85" s="13" t="s">
        <v>42</v>
      </c>
      <c r="O85" s="13" t="str">
        <f>データ!EN6</f>
        <v>【0.52】</v>
      </c>
    </row>
  </sheetData>
  <sheetProtection algorithmName="SHA-512" hashValue="53R1V8K7WLf7luFOV7s++waizOLo0rtAPb5P/Po5auGWOG/GqRdfXrDJZv87HOj3VXhwSF/cuWk6OLyFl572Zg==" saltValue="64Q9GPMnnvYKv8vo0leZ0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24503</v>
      </c>
      <c r="D6" s="20">
        <f t="shared" si="3"/>
        <v>47</v>
      </c>
      <c r="E6" s="20">
        <f t="shared" si="3"/>
        <v>1</v>
      </c>
      <c r="F6" s="20">
        <f t="shared" si="3"/>
        <v>0</v>
      </c>
      <c r="G6" s="20">
        <f t="shared" si="3"/>
        <v>0</v>
      </c>
      <c r="H6" s="20" t="str">
        <f t="shared" si="3"/>
        <v>青森県　新郷村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66.239999999999995</v>
      </c>
      <c r="Q6" s="21">
        <f t="shared" si="3"/>
        <v>3080</v>
      </c>
      <c r="R6" s="21">
        <f t="shared" si="3"/>
        <v>2211</v>
      </c>
      <c r="S6" s="21">
        <f t="shared" si="3"/>
        <v>150.77000000000001</v>
      </c>
      <c r="T6" s="21">
        <f t="shared" si="3"/>
        <v>14.66</v>
      </c>
      <c r="U6" s="21">
        <f t="shared" si="3"/>
        <v>1444</v>
      </c>
      <c r="V6" s="21">
        <f t="shared" si="3"/>
        <v>7.64</v>
      </c>
      <c r="W6" s="21">
        <f t="shared" si="3"/>
        <v>189.01</v>
      </c>
      <c r="X6" s="22">
        <f>IF(X7="",NA(),X7)</f>
        <v>66.459999999999994</v>
      </c>
      <c r="Y6" s="22">
        <f t="shared" ref="Y6:AG6" si="4">IF(Y7="",NA(),Y7)</f>
        <v>59.61</v>
      </c>
      <c r="Z6" s="22">
        <f t="shared" si="4"/>
        <v>54.68</v>
      </c>
      <c r="AA6" s="22">
        <f t="shared" si="4"/>
        <v>41.73</v>
      </c>
      <c r="AB6" s="22">
        <f t="shared" si="4"/>
        <v>38.03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1323.11</v>
      </c>
      <c r="BF6" s="22">
        <f t="shared" ref="BF6:BN6" si="7">IF(BF7="",NA(),BF7)</f>
        <v>1310.51</v>
      </c>
      <c r="BG6" s="22">
        <f t="shared" si="7"/>
        <v>1120.0999999999999</v>
      </c>
      <c r="BH6" s="22">
        <f t="shared" si="7"/>
        <v>1121.47</v>
      </c>
      <c r="BI6" s="22">
        <f t="shared" si="7"/>
        <v>1064.02</v>
      </c>
      <c r="BJ6" s="22">
        <f t="shared" si="7"/>
        <v>1274.21</v>
      </c>
      <c r="BK6" s="22">
        <f t="shared" si="7"/>
        <v>1183.92</v>
      </c>
      <c r="BL6" s="22">
        <f t="shared" si="7"/>
        <v>1128.72</v>
      </c>
      <c r="BM6" s="22">
        <f t="shared" si="7"/>
        <v>1125.25</v>
      </c>
      <c r="BN6" s="22">
        <f t="shared" si="7"/>
        <v>1157.05</v>
      </c>
      <c r="BO6" s="21" t="str">
        <f>IF(BO7="","",IF(BO7="-","【-】","【"&amp;SUBSTITUTE(TEXT(BO7,"#,##0.00"),"-","△")&amp;"】"))</f>
        <v>【982.48】</v>
      </c>
      <c r="BP6" s="22">
        <f>IF(BP7="",NA(),BP7)</f>
        <v>59.61</v>
      </c>
      <c r="BQ6" s="22">
        <f t="shared" ref="BQ6:BY6" si="8">IF(BQ7="",NA(),BQ7)</f>
        <v>53.52</v>
      </c>
      <c r="BR6" s="22">
        <f t="shared" si="8"/>
        <v>49.98</v>
      </c>
      <c r="BS6" s="22">
        <f t="shared" si="8"/>
        <v>38.25</v>
      </c>
      <c r="BT6" s="22">
        <f t="shared" si="8"/>
        <v>34.950000000000003</v>
      </c>
      <c r="BU6" s="22">
        <f t="shared" si="8"/>
        <v>41.25</v>
      </c>
      <c r="BV6" s="22">
        <f t="shared" si="8"/>
        <v>42.5</v>
      </c>
      <c r="BW6" s="22">
        <f t="shared" si="8"/>
        <v>41.84</v>
      </c>
      <c r="BX6" s="22">
        <f t="shared" si="8"/>
        <v>41.44</v>
      </c>
      <c r="BY6" s="22">
        <f t="shared" si="8"/>
        <v>37.65</v>
      </c>
      <c r="BZ6" s="21" t="str">
        <f>IF(BZ7="","",IF(BZ7="-","【-】","【"&amp;SUBSTITUTE(TEXT(BZ7,"#,##0.00"),"-","△")&amp;"】"))</f>
        <v>【50.61】</v>
      </c>
      <c r="CA6" s="22">
        <f>IF(CA7="",NA(),CA7)</f>
        <v>258.35000000000002</v>
      </c>
      <c r="CB6" s="22">
        <f t="shared" ref="CB6:CJ6" si="9">IF(CB7="",NA(),CB7)</f>
        <v>293.61</v>
      </c>
      <c r="CC6" s="22">
        <f t="shared" si="9"/>
        <v>325.81</v>
      </c>
      <c r="CD6" s="22">
        <f t="shared" si="9"/>
        <v>411.14</v>
      </c>
      <c r="CE6" s="22">
        <f t="shared" si="9"/>
        <v>459.94</v>
      </c>
      <c r="CF6" s="22">
        <f t="shared" si="9"/>
        <v>383.25</v>
      </c>
      <c r="CG6" s="22">
        <f t="shared" si="9"/>
        <v>377.72</v>
      </c>
      <c r="CH6" s="22">
        <f t="shared" si="9"/>
        <v>390.47</v>
      </c>
      <c r="CI6" s="22">
        <f t="shared" si="9"/>
        <v>403.61</v>
      </c>
      <c r="CJ6" s="22">
        <f t="shared" si="9"/>
        <v>442.82</v>
      </c>
      <c r="CK6" s="21" t="str">
        <f>IF(CK7="","",IF(CK7="-","【-】","【"&amp;SUBSTITUTE(TEXT(CK7,"#,##0.00"),"-","△")&amp;"】"))</f>
        <v>【320.83】</v>
      </c>
      <c r="CL6" s="22">
        <f>IF(CL7="",NA(),CL7)</f>
        <v>51.28</v>
      </c>
      <c r="CM6" s="22">
        <f t="shared" ref="CM6:CU6" si="10">IF(CM7="",NA(),CM7)</f>
        <v>53.55</v>
      </c>
      <c r="CN6" s="22">
        <f t="shared" si="10"/>
        <v>53.33</v>
      </c>
      <c r="CO6" s="22">
        <f t="shared" si="10"/>
        <v>53.31</v>
      </c>
      <c r="CP6" s="22">
        <f t="shared" si="10"/>
        <v>52.47</v>
      </c>
      <c r="CQ6" s="22">
        <f t="shared" si="10"/>
        <v>48.26</v>
      </c>
      <c r="CR6" s="22">
        <f t="shared" si="10"/>
        <v>48.01</v>
      </c>
      <c r="CS6" s="22">
        <f t="shared" si="10"/>
        <v>49.08</v>
      </c>
      <c r="CT6" s="22">
        <f t="shared" si="10"/>
        <v>51.46</v>
      </c>
      <c r="CU6" s="22">
        <f t="shared" si="10"/>
        <v>51.84</v>
      </c>
      <c r="CV6" s="21" t="str">
        <f>IF(CV7="","",IF(CV7="-","【-】","【"&amp;SUBSTITUTE(TEXT(CV7,"#,##0.00"),"-","△")&amp;"】"))</f>
        <v>【56.15】</v>
      </c>
      <c r="CW6" s="22">
        <f>IF(CW7="",NA(),CW7)</f>
        <v>86.28</v>
      </c>
      <c r="CX6" s="22">
        <f t="shared" ref="CX6:DF6" si="11">IF(CX7="",NA(),CX7)</f>
        <v>79.05</v>
      </c>
      <c r="CY6" s="22">
        <f t="shared" si="11"/>
        <v>85.37</v>
      </c>
      <c r="CZ6" s="22">
        <f t="shared" si="11"/>
        <v>82.89</v>
      </c>
      <c r="DA6" s="22">
        <f t="shared" si="11"/>
        <v>78.86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24503</v>
      </c>
      <c r="D7" s="24">
        <v>47</v>
      </c>
      <c r="E7" s="24">
        <v>1</v>
      </c>
      <c r="F7" s="24">
        <v>0</v>
      </c>
      <c r="G7" s="24">
        <v>0</v>
      </c>
      <c r="H7" s="24" t="s">
        <v>97</v>
      </c>
      <c r="I7" s="24" t="s">
        <v>98</v>
      </c>
      <c r="J7" s="24" t="s">
        <v>99</v>
      </c>
      <c r="K7" s="24" t="s">
        <v>100</v>
      </c>
      <c r="L7" s="24" t="s">
        <v>101</v>
      </c>
      <c r="M7" s="24" t="s">
        <v>102</v>
      </c>
      <c r="N7" s="25" t="s">
        <v>103</v>
      </c>
      <c r="O7" s="25" t="s">
        <v>104</v>
      </c>
      <c r="P7" s="25">
        <v>66.239999999999995</v>
      </c>
      <c r="Q7" s="25">
        <v>3080</v>
      </c>
      <c r="R7" s="25">
        <v>2211</v>
      </c>
      <c r="S7" s="25">
        <v>150.77000000000001</v>
      </c>
      <c r="T7" s="25">
        <v>14.66</v>
      </c>
      <c r="U7" s="25">
        <v>1444</v>
      </c>
      <c r="V7" s="25">
        <v>7.64</v>
      </c>
      <c r="W7" s="25">
        <v>189.01</v>
      </c>
      <c r="X7" s="25">
        <v>66.459999999999994</v>
      </c>
      <c r="Y7" s="25">
        <v>59.61</v>
      </c>
      <c r="Z7" s="25">
        <v>54.68</v>
      </c>
      <c r="AA7" s="25">
        <v>41.73</v>
      </c>
      <c r="AB7" s="25">
        <v>38.03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1323.11</v>
      </c>
      <c r="BF7" s="25">
        <v>1310.51</v>
      </c>
      <c r="BG7" s="25">
        <v>1120.0999999999999</v>
      </c>
      <c r="BH7" s="25">
        <v>1121.47</v>
      </c>
      <c r="BI7" s="25">
        <v>1064.02</v>
      </c>
      <c r="BJ7" s="25">
        <v>1274.21</v>
      </c>
      <c r="BK7" s="25">
        <v>1183.92</v>
      </c>
      <c r="BL7" s="25">
        <v>1128.72</v>
      </c>
      <c r="BM7" s="25">
        <v>1125.25</v>
      </c>
      <c r="BN7" s="25">
        <v>1157.05</v>
      </c>
      <c r="BO7" s="25">
        <v>982.48</v>
      </c>
      <c r="BP7" s="25">
        <v>59.61</v>
      </c>
      <c r="BQ7" s="25">
        <v>53.52</v>
      </c>
      <c r="BR7" s="25">
        <v>49.98</v>
      </c>
      <c r="BS7" s="25">
        <v>38.25</v>
      </c>
      <c r="BT7" s="25">
        <v>34.950000000000003</v>
      </c>
      <c r="BU7" s="25">
        <v>41.25</v>
      </c>
      <c r="BV7" s="25">
        <v>42.5</v>
      </c>
      <c r="BW7" s="25">
        <v>41.84</v>
      </c>
      <c r="BX7" s="25">
        <v>41.44</v>
      </c>
      <c r="BY7" s="25">
        <v>37.65</v>
      </c>
      <c r="BZ7" s="25">
        <v>50.61</v>
      </c>
      <c r="CA7" s="25">
        <v>258.35000000000002</v>
      </c>
      <c r="CB7" s="25">
        <v>293.61</v>
      </c>
      <c r="CC7" s="25">
        <v>325.81</v>
      </c>
      <c r="CD7" s="25">
        <v>411.14</v>
      </c>
      <c r="CE7" s="25">
        <v>459.94</v>
      </c>
      <c r="CF7" s="25">
        <v>383.25</v>
      </c>
      <c r="CG7" s="25">
        <v>377.72</v>
      </c>
      <c r="CH7" s="25">
        <v>390.47</v>
      </c>
      <c r="CI7" s="25">
        <v>403.61</v>
      </c>
      <c r="CJ7" s="25">
        <v>442.82</v>
      </c>
      <c r="CK7" s="25">
        <v>320.83</v>
      </c>
      <c r="CL7" s="25">
        <v>51.28</v>
      </c>
      <c r="CM7" s="25">
        <v>53.55</v>
      </c>
      <c r="CN7" s="25">
        <v>53.33</v>
      </c>
      <c r="CO7" s="25">
        <v>53.31</v>
      </c>
      <c r="CP7" s="25">
        <v>52.47</v>
      </c>
      <c r="CQ7" s="25">
        <v>48.26</v>
      </c>
      <c r="CR7" s="25">
        <v>48.01</v>
      </c>
      <c r="CS7" s="25">
        <v>49.08</v>
      </c>
      <c r="CT7" s="25">
        <v>51.46</v>
      </c>
      <c r="CU7" s="25">
        <v>51.84</v>
      </c>
      <c r="CV7" s="25">
        <v>56.15</v>
      </c>
      <c r="CW7" s="25">
        <v>86.28</v>
      </c>
      <c r="CX7" s="25">
        <v>79.05</v>
      </c>
      <c r="CY7" s="25">
        <v>85.37</v>
      </c>
      <c r="CZ7" s="25">
        <v>82.89</v>
      </c>
      <c r="DA7" s="25">
        <v>78.86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2023-12-05T01:04:45Z</dcterms:created>
  <dcterms:modified xsi:type="dcterms:W3CDTF">2024-02-22T02:53:55Z</dcterms:modified>
  <cp:category/>
</cp:coreProperties>
</file>