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STR-LGSHARE\04a_建設課\03_青森県総務部市町村課\R5\240116_経営比較分析表(令和4年度決算)の分析等について\【経営比較分析表】2022_024503_新郷村\"/>
    </mc:Choice>
  </mc:AlternateContent>
  <xr:revisionPtr revIDLastSave="0" documentId="13_ncr:1_{5BDF89A9-5203-42AF-BD73-9E3E63EA606F}" xr6:coauthVersionLast="47" xr6:coauthVersionMax="47" xr10:uidLastSave="{00000000-0000-0000-0000-000000000000}"/>
  <workbookProtection workbookAlgorithmName="SHA-512" workbookHashValue="Rk0FkOydmAF9y7MUN2AmQbgQBeptegzZ3Ho9ZuVwqdSOoVkO47UV7WOlIDwCXFXFX0r42+BuzWMpnwtCW88PPQ==" workbookSaltValue="honRS1laDwdNjyn15RSF7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BB8" i="4"/>
  <c r="AT8" i="4"/>
  <c r="AL8" i="4"/>
  <c r="W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<sst xmlns="http://schemas.openxmlformats.org/spreadsheetml/2006/main" count="236" uniqueCount="120">
  <si>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</si>
  <si>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</si>
  <si>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</si>
  <si>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</si>
  <si>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</si>
  <si>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</si>
  <si>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</si>
  <si>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</si>
  <si>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</si>
  <si>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</si>
  <si>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</si>
  <si>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</si>
  <si>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</si>
  <si>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</si>
  <si>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</si>
  <si>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</si>
  <si>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</si>
  <si>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</si>
  <si>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</si>
  <si>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</si>
  <si>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</si>
  <si>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</si>
  <si>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</si>
  <si>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</si>
  <si>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</si>
  <si>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</si>
  <si>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</si>
  <si>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</si>
  <si>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</si>
  <si>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</si>
  <si>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</si>
  <si>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</si>
  <si>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</si>
  <si>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</si>
  <si>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</si>
  <si>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</si>
  <si>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</si>
  <si>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</si>
  <si>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</si>
  <si>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</si>
  <si>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</si>
  <si>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</si>
  <si>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</si>
  <si>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</si>
  <si>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</si>
  <si>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</si>
  <si>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</si>
  <si>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</si>
  <si>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</si>
  <si>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</si>
  <si>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</si>
  <si>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</si>
  <si>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</si>
  <si>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</si>
  <si>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</si>
  <si>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</si>
  <si>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</si>
  <si>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</si>
  <si>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</si>
  <si>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</si>
  <si>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</si>
  <si>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</si>
  <si>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</si>
  <si>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</si>
  <si>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</si>
  <si>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</si>
  <si>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</si>
  <si>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</si>
  <si>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</si>
  <si>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</si>
  <si>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</si>
  <si>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</si>
  <si>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</si>
  <si>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</si>
  <si>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</si>
  <si>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</si>
  <si>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</si>
  <si>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</si>
  <si>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</si>
  <si>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</si>
  <si>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</si>
  <si>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</si>
  <si>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</si>
  <si>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</si>
  <si>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</si>
  <si>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</si>
  <si>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</si>
  <si>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</si>
  <si>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</si>
  <si>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</si>
  <si>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</si>
  <si>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</si>
  <si>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</si>
  <si>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</si>
  <si>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</si>
  <si>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</si>
  <si>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</si>
  <si>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</si>
  <si>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</si>
  <si>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</si>
  <si>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</si>
  <si>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</si>
  <si>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</si>
  <si>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</si>
  <si>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</si>
  <si>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</si>
  <si>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</si>
  <si>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</si>
  <si>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</si>
  <si>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</si>
  <si>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</si>
  <si>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</si>
  <si>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</si>
  <si>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</si>
  <si>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</si>
  <si>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</si>
  <si>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</si>
  <si>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管路施設は、建設から28年経過しているものがあるが、まだ更新時期には至っていないため、管渠更新率は過去5か年、ゼロである。
　これまで腐食の恐れのある箇所について点検調査を実施してきたが、今後は重要幹線等から順次、点検調査を進め、その結果に基づき、適切な時期に老朽化対策を実施する。
　処理施設については、令和元年度からストックマネジメント計画に基づき、順次改築更新を実施している。</t>
    <rPh sb="154" eb="156">
      <t>レイワ</t>
    </rPh>
    <rPh sb="156" eb="157">
      <t>ガン</t>
    </rPh>
    <rPh sb="178" eb="180">
      <t>ジュンジ</t>
    </rPh>
    <phoneticPr fontId="4"/>
  </si>
  <si>
    <t>　汚水処理原価を下げ、経費回収率を向上させるための対策として、処理場の運転方法や維持管理委託の見直し等により、汚水処理費の低減を図る。
　また、水洗化率の向上対策を強化し、現在の80％台から90％台まで上げるとともに、料金水準の見直しを検討し、給水収益の改善を図る必要がある。
　供用開始から20年以上が経過しているため、H26年度から処理場施設の改築更新を進めている。機械・電気設備の主要部分については更新が終了したが、今後もストックマネジメント計画に基づき、コストの最小化を踏まえた施設の改築更新に努める。</t>
    <rPh sb="92" eb="93">
      <t>ダイ</t>
    </rPh>
    <rPh sb="98" eb="99">
      <t>ダイ</t>
    </rPh>
    <rPh sb="149" eb="151">
      <t>イジョウ</t>
    </rPh>
    <phoneticPr fontId="4"/>
  </si>
  <si>
    <t>　収益的収支比率は37％と低く、依然として赤字収支となっている。地方債償還金が高い水準にあることが一番の理由と考えられる。
　企業債残高対事業規模比率は、H27以降は地方債の償還を全額一般会計で負担することを定めているため、グラフ上は表示されていないが、類似団体平均の約5倍と高くなっている。
（R4当該値（参考）5029.2％）
理由としては、処理人口1人当たりの管渠延長が長く、建設費コストが高いことが考えられる。
　経費回収率は、類似団体平均の10分の1程度で、維持管理費が高いことと、料金収入が少ないことが理由としてあげられる。
　汚水処理原価は、類似団体平均の6倍程度となっており、汚水処理費が高いことが主な理由と考えられる。
施設利用率について、R4当該値を以下のとおり訂正
R4　正　26.51％　誤　2.41％
約27％と、類似団体平均の3分の2程度であり、人口減少により処理水量が増加していないことが原因と考えられる。
　水洗化率は89％と、類似団体平均より約6ポイント上回っている。
　建設投資については、平成19年度で面整備は完了していることから、近年地方債残高は減少してきたが、令和元年度年度から処理場のストックマネジメント事業（改築更新）を実施しており、再び地方債残高の増加が見込まれる。</t>
    <rPh sb="16" eb="18">
      <t>イゼン</t>
    </rPh>
    <rPh sb="331" eb="334">
      <t>トウガイチ</t>
    </rPh>
    <rPh sb="335" eb="337">
      <t>イカ</t>
    </rPh>
    <rPh sb="341" eb="343">
      <t>テイセイ</t>
    </rPh>
    <rPh sb="347" eb="348">
      <t>セイ</t>
    </rPh>
    <rPh sb="356" eb="357">
      <t>アヤマ</t>
    </rPh>
    <rPh sb="381" eb="383">
      <t>テイド</t>
    </rPh>
    <rPh sb="399" eb="401">
      <t>ゾウカ</t>
    </rPh>
    <rPh sb="438" eb="439">
      <t>ヤク</t>
    </rPh>
    <rPh sb="444" eb="446">
      <t>ウワマワ</t>
    </rPh>
    <rPh sb="501" eb="503">
      <t>レイワ</t>
    </rPh>
    <rPh sb="503" eb="505">
      <t>ガンネン</t>
    </rPh>
    <rPh sb="505" eb="50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</si>
</sst>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0-44B5-8353-6041978C3E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100-44B5-8353-6041978C3E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30.24</c:v>
                </c:pt>
                <c:pt idx="1">
                  <c:v>27.11</c:v>
                </c:pt>
                <c:pt idx="2">
                  <c:v>26.51</c:v>
                </c:pt>
                <c:pt idx="3">
                  <c:v>26.51</c:v>
                </c:pt>
                <c:pt idx="4">
                  <c:v>2.41</c:v>
                </c:pt>
              </c:numCache>
            </c:numRef>
          </c:val>
          <c:extLst>
            <c:ext xmlns:c16="http://schemas.microsoft.com/office/drawing/2014/chart" uri="{C3380CC4-5D6E-409C-BE32-E72D297353CC}">
              <c16:uniqueId val="{00000000-BEE6-4D00-AA68-3901F00D64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EE6-4D00-AA68-3901F00D64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84.13</c:v>
                </c:pt>
                <c:pt idx="1">
                  <c:v>85.35</c:v>
                </c:pt>
                <c:pt idx="2">
                  <c:v>87.07</c:v>
                </c:pt>
                <c:pt idx="3">
                  <c:v>87.91</c:v>
                </c:pt>
                <c:pt idx="4">
                  <c:v>89.06</c:v>
                </c:pt>
              </c:numCache>
            </c:numRef>
          </c:val>
          <c:extLst>
            <c:ext xmlns:c16="http://schemas.microsoft.com/office/drawing/2014/chart" uri="{C3380CC4-5D6E-409C-BE32-E72D297353CC}">
              <c16:uniqueId val="{00000000-3CAE-48CD-834E-786E6675CE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CAE-48CD-834E-786E6675CE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29.41</c:v>
                </c:pt>
                <c:pt idx="1">
                  <c:v>30.72</c:v>
                </c:pt>
                <c:pt idx="2">
                  <c:v>29.54</c:v>
                </c:pt>
                <c:pt idx="3">
                  <c:v>33.58</c:v>
                </c:pt>
                <c:pt idx="4">
                  <c:v>37.31</c:v>
                </c:pt>
              </c:numCache>
            </c:numRef>
          </c:val>
          <c:extLst>
            <c:ext xmlns:c16="http://schemas.microsoft.com/office/drawing/2014/chart" uri="{C3380CC4-5D6E-409C-BE32-E72D297353CC}">
              <c16:uniqueId val="{00000000-E534-478C-AAA6-5E0CD6C961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4-478C-AAA6-5E0CD6C961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D-4397-85E4-963D0E5D8F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D-4397-85E4-963D0E5D8F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2-429C-AD92-C9362F41A7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2-429C-AD92-C9362F41A7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6-49AD-BA7B-A38D8CCAA6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6-49AD-BA7B-A38D8CCAA6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B-4E67-8E05-E4A5A83EF0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B-4E67-8E05-E4A5A83EF0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21-46E7-A9EC-AADC1E5F82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F21-46E7-A9EC-AADC1E5F82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6.57</c:v>
                </c:pt>
                <c:pt idx="1">
                  <c:v>6.67</c:v>
                </c:pt>
                <c:pt idx="2">
                  <c:v>7.49</c:v>
                </c:pt>
                <c:pt idx="3">
                  <c:v>7.65</c:v>
                </c:pt>
                <c:pt idx="4">
                  <c:v>7.19</c:v>
                </c:pt>
              </c:numCache>
            </c:numRef>
          </c:val>
          <c:extLst>
            <c:ext xmlns:c16="http://schemas.microsoft.com/office/drawing/2014/chart" uri="{C3380CC4-5D6E-409C-BE32-E72D297353CC}">
              <c16:uniqueId val="{00000000-7D1A-4F6C-8FA1-B969732E03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D1A-4F6C-8FA1-B969732E03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1403</c:v>
                </c:pt>
                <c:pt idx="1">
                  <c:v>1375.49</c:v>
                </c:pt>
                <c:pt idx="2">
                  <c:v>1273.01</c:v>
                </c:pt>
                <c:pt idx="3">
                  <c:v>1203.1500000000001</c:v>
                </c:pt>
                <c:pt idx="4">
                  <c:v>1307.58</c:v>
                </c:pt>
              </c:numCache>
            </c:numRef>
          </c:val>
          <c:extLst>
            <c:ext xmlns:c16="http://schemas.microsoft.com/office/drawing/2014/chart" uri="{C3380CC4-5D6E-409C-BE32-E72D297353CC}">
              <c16:uniqueId val="{00000000-254B-4A72-80BF-B4DCF54782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54B-4A72-80BF-B4DCF54782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新郷村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2211</v>
      </c>
      <c r="AM8" s="42"/>
      <c r="AN8" s="42"/>
      <c r="AO8" s="42"/>
      <c r="AP8" s="42"/>
      <c r="AQ8" s="42"/>
      <c r="AR8" s="42"/>
      <c r="AS8" s="42"/>
      <c r="AT8" s="35">
        <f>データ!T6</f>
        <v>150.77000000000001</v>
      </c>
      <c r="AU8" s="35"/>
      <c r="AV8" s="35"/>
      <c r="AW8" s="35"/>
      <c r="AX8" s="35"/>
      <c r="AY8" s="35"/>
      <c r="AZ8" s="35"/>
      <c r="BA8" s="35"/>
      <c r="BB8" s="35">
        <f>データ!U6</f>
        <v>14.66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51.97</v>
      </c>
      <c r="Q10" s="35"/>
      <c r="R10" s="35"/>
      <c r="S10" s="35"/>
      <c r="T10" s="35"/>
      <c r="U10" s="35"/>
      <c r="V10" s="35"/>
      <c r="W10" s="35">
        <f>データ!Q6</f>
        <v>89.24</v>
      </c>
      <c r="X10" s="35"/>
      <c r="Y10" s="35"/>
      <c r="Z10" s="35"/>
      <c r="AA10" s="35"/>
      <c r="AB10" s="35"/>
      <c r="AC10" s="35"/>
      <c r="AD10" s="42">
        <f>データ!R6</f>
        <v>1760</v>
      </c>
      <c r="AE10" s="42"/>
      <c r="AF10" s="42"/>
      <c r="AG10" s="42"/>
      <c r="AH10" s="42"/>
      <c r="AI10" s="42"/>
      <c r="AJ10" s="42"/>
      <c r="AK10" s="2"/>
      <c r="AL10" s="42">
        <f>データ!V6</f>
        <v>1133</v>
      </c>
      <c r="AM10" s="42"/>
      <c r="AN10" s="42"/>
      <c r="AO10" s="42"/>
      <c r="AP10" s="42"/>
      <c r="AQ10" s="42"/>
      <c r="AR10" s="42"/>
      <c r="AS10" s="42"/>
      <c r="AT10" s="35">
        <f>データ!W6</f>
        <v>0.77</v>
      </c>
      <c r="AU10" s="35"/>
      <c r="AV10" s="35"/>
      <c r="AW10" s="35"/>
      <c r="AX10" s="35"/>
      <c r="AY10" s="35"/>
      <c r="AZ10" s="35"/>
      <c r="BA10" s="35"/>
      <c r="BB10" s="35">
        <f>データ!X6</f>
        <v>1471.43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03Iy6qAeuZpW3dTPP+yMy32UZ9rggU/ClwS0tHiQxtlGhYc20Byxas4ivJhogRt2UZhe6e1xRKF70BKoRh6WTA==" saltValue="C2/8cOus3OJVkCTjSMBb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24503</v>
      </c>
      <c r="D6" s="19">
        <f t="shared" si="3"/>
        <v>47</v>
      </c>
      <c r="E6" s="19">
        <f t="shared" si="3"/>
        <v>17</v>
      </c>
      <c r="F6" s="19">
        <f t="shared" si="3"/>
        <v>4</v>
      </c>
      <c r="G6" s="19">
        <f t="shared" si="3"/>
        <v>0</v>
      </c>
      <c r="H6" s="19" t="str">
        <f t="shared" si="3"/>
        <v>青森県　新郷村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51.97</v>
      </c>
      <c r="Q6" s="20">
        <f t="shared" si="3"/>
        <v>89.24</v>
      </c>
      <c r="R6" s="20">
        <f t="shared" si="3"/>
        <v>1760</v>
      </c>
      <c r="S6" s="20">
        <f t="shared" si="3"/>
        <v>2211</v>
      </c>
      <c r="T6" s="20">
        <f t="shared" si="3"/>
        <v>150.77000000000001</v>
      </c>
      <c r="U6" s="20">
        <f t="shared" si="3"/>
        <v>14.66</v>
      </c>
      <c r="V6" s="20">
        <f t="shared" si="3"/>
        <v>1133</v>
      </c>
      <c r="W6" s="20">
        <f t="shared" si="3"/>
        <v>0.77</v>
      </c>
      <c r="X6" s="20">
        <f t="shared" si="3"/>
        <v>1471.43</v>
      </c>
      <c r="Y6" s="21">
        <f>IF(Y7="",NA(),Y7)</f>
        <v>29.41</v>
      </c>
      <c r="Z6" s="21">
        <f t="shared" ref="Z6:AH6" si="4">IF(Z7="",NA(),Z7)</f>
        <v>30.72</v>
      </c>
      <c r="AA6" s="21">
        <f t="shared" si="4"/>
        <v>29.54</v>
      </c>
      <c r="AB6" s="21">
        <f t="shared" si="4"/>
        <v>33.58</v>
      </c>
      <c r="AC6" s="21">
        <f t="shared" si="4"/>
        <v>37.31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6.57</v>
      </c>
      <c r="BR6" s="21">
        <f t="shared" ref="BR6:BZ6" si="8">IF(BR7="",NA(),BR7)</f>
        <v>6.67</v>
      </c>
      <c r="BS6" s="21">
        <f t="shared" si="8"/>
        <v>7.49</v>
      </c>
      <c r="BT6" s="21">
        <f t="shared" si="8"/>
        <v>7.65</v>
      </c>
      <c r="BU6" s="21">
        <f t="shared" si="8"/>
        <v>7.19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1403</v>
      </c>
      <c r="CC6" s="21">
        <f t="shared" ref="CC6:CK6" si="9">IF(CC7="",NA(),CC7)</f>
        <v>1375.49</v>
      </c>
      <c r="CD6" s="21">
        <f t="shared" si="9"/>
        <v>1273.01</v>
      </c>
      <c r="CE6" s="21">
        <f t="shared" si="9"/>
        <v>1203.1500000000001</v>
      </c>
      <c r="CF6" s="21">
        <f t="shared" si="9"/>
        <v>1307.58</v>
      </c>
      <c r="CG6" s="21">
        <f t="shared" si="9"/>
        <v>230.02</v>
      </c>
      <c r="CH6" s="21">
        <f t="shared" si="9"/>
        <v>228.47</v>
      </c>
      <c r="CI6" s="21">
        <f t="shared" si="9"/>
        <v>224.88</v>
      </c>
      <c r="CJ6" s="21">
        <f t="shared" si="9"/>
        <v>228.64</v>
      </c>
      <c r="CK6" s="21">
        <f t="shared" si="9"/>
        <v>239.46</v>
      </c>
      <c r="CL6" s="20" t="str">
        <f>IF(CL7="","",IF(CL7="-","【-】","【"&amp;SUBSTITUTE(TEXT(CL7,"#,##0.00"),"-","△")&amp;"】"))</f>
        <v>【220.62】</v>
      </c>
      <c r="CM6" s="21">
        <f>IF(CM7="",NA(),CM7)</f>
        <v>30.24</v>
      </c>
      <c r="CN6" s="21">
        <f t="shared" ref="CN6:CV6" si="10">IF(CN7="",NA(),CN7)</f>
        <v>27.11</v>
      </c>
      <c r="CO6" s="21">
        <f t="shared" si="10"/>
        <v>26.51</v>
      </c>
      <c r="CP6" s="21">
        <f t="shared" si="10"/>
        <v>26.51</v>
      </c>
      <c r="CQ6" s="21">
        <f t="shared" si="10"/>
        <v>2.41</v>
      </c>
      <c r="CR6" s="21">
        <f t="shared" si="10"/>
        <v>42.56</v>
      </c>
      <c r="CS6" s="21">
        <f t="shared" si="10"/>
        <v>42.47</v>
      </c>
      <c r="CT6" s="21">
        <f t="shared" si="10"/>
        <v>42.4</v>
      </c>
      <c r="CU6" s="21">
        <f t="shared" si="10"/>
        <v>42.28</v>
      </c>
      <c r="CV6" s="21">
        <f t="shared" si="10"/>
        <v>41.06</v>
      </c>
      <c r="CW6" s="20" t="str">
        <f>IF(CW7="","",IF(CW7="-","【-】","【"&amp;SUBSTITUTE(TEXT(CW7,"#,##0.00"),"-","△")&amp;"】"))</f>
        <v>【42.22】</v>
      </c>
      <c r="CX6" s="21">
        <f>IF(CX7="",NA(),CX7)</f>
        <v>84.13</v>
      </c>
      <c r="CY6" s="21">
        <f t="shared" ref="CY6:DG6" si="11">IF(CY7="",NA(),CY7)</f>
        <v>85.35</v>
      </c>
      <c r="CZ6" s="21">
        <f t="shared" si="11"/>
        <v>87.07</v>
      </c>
      <c r="DA6" s="21">
        <f t="shared" si="11"/>
        <v>87.91</v>
      </c>
      <c r="DB6" s="21">
        <f t="shared" si="11"/>
        <v>89.06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24503</v>
      </c>
      <c r="D7" s="23">
        <v>47</v>
      </c>
      <c r="E7" s="23">
        <v>17</v>
      </c>
      <c r="F7" s="23">
        <v>4</v>
      </c>
      <c r="G7" s="23">
        <v>0</v>
      </c>
      <c r="H7" s="23" t="s">
        <v>98</v>
      </c>
      <c r="I7" s="23" t="s">
        <v>99</v>
      </c>
      <c r="J7" s="23" t="s">
        <v>100</v>
      </c>
      <c r="K7" s="23" t="s">
        <v>101</v>
      </c>
      <c r="L7" s="23" t="s">
        <v>102</v>
      </c>
      <c r="M7" s="23" t="s">
        <v>103</v>
      </c>
      <c r="N7" s="24" t="s">
        <v>104</v>
      </c>
      <c r="O7" s="24" t="s">
        <v>105</v>
      </c>
      <c r="P7" s="24">
        <v>51.97</v>
      </c>
      <c r="Q7" s="24">
        <v>89.24</v>
      </c>
      <c r="R7" s="24">
        <v>1760</v>
      </c>
      <c r="S7" s="24">
        <v>2211</v>
      </c>
      <c r="T7" s="24">
        <v>150.77000000000001</v>
      </c>
      <c r="U7" s="24">
        <v>14.66</v>
      </c>
      <c r="V7" s="24">
        <v>1133</v>
      </c>
      <c r="W7" s="24">
        <v>0.77</v>
      </c>
      <c r="X7" s="24">
        <v>1471.43</v>
      </c>
      <c r="Y7" s="24">
        <v>29.41</v>
      </c>
      <c r="Z7" s="24">
        <v>30.72</v>
      </c>
      <c r="AA7" s="24">
        <v>29.54</v>
      </c>
      <c r="AB7" s="24">
        <v>33.58</v>
      </c>
      <c r="AC7" s="24">
        <v>37.31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6.57</v>
      </c>
      <c r="BR7" s="24">
        <v>6.67</v>
      </c>
      <c r="BS7" s="24">
        <v>7.49</v>
      </c>
      <c r="BT7" s="24">
        <v>7.65</v>
      </c>
      <c r="BU7" s="24">
        <v>7.19</v>
      </c>
      <c r="BV7" s="24">
        <v>72.260000000000005</v>
      </c>
      <c r="BW7" s="24">
        <v>71.84</v>
      </c>
      <c r="BX7" s="24">
        <v>73.36</v>
      </c>
      <c r="BY7" s="24">
        <v>72.599999999999994</v>
      </c>
      <c r="BZ7" s="24">
        <v>69.430000000000007</v>
      </c>
      <c r="CA7" s="24">
        <v>73.78</v>
      </c>
      <c r="CB7" s="24">
        <v>1403</v>
      </c>
      <c r="CC7" s="24">
        <v>1375.49</v>
      </c>
      <c r="CD7" s="24">
        <v>1273.01</v>
      </c>
      <c r="CE7" s="24">
        <v>1203.1500000000001</v>
      </c>
      <c r="CF7" s="24">
        <v>1307.58</v>
      </c>
      <c r="CG7" s="24">
        <v>230.02</v>
      </c>
      <c r="CH7" s="24">
        <v>228.47</v>
      </c>
      <c r="CI7" s="24">
        <v>224.88</v>
      </c>
      <c r="CJ7" s="24">
        <v>228.64</v>
      </c>
      <c r="CK7" s="24">
        <v>239.46</v>
      </c>
      <c r="CL7" s="24">
        <v>220.62</v>
      </c>
      <c r="CM7" s="24">
        <v>30.24</v>
      </c>
      <c r="CN7" s="24">
        <v>27.11</v>
      </c>
      <c r="CO7" s="24">
        <v>26.51</v>
      </c>
      <c r="CP7" s="24">
        <v>26.51</v>
      </c>
      <c r="CQ7" s="24">
        <v>2.41</v>
      </c>
      <c r="CR7" s="24">
        <v>42.56</v>
      </c>
      <c r="CS7" s="24">
        <v>42.47</v>
      </c>
      <c r="CT7" s="24">
        <v>42.4</v>
      </c>
      <c r="CU7" s="24">
        <v>42.28</v>
      </c>
      <c r="CV7" s="24">
        <v>41.06</v>
      </c>
      <c r="CW7" s="24">
        <v>42.22</v>
      </c>
      <c r="CX7" s="24">
        <v>84.13</v>
      </c>
      <c r="CY7" s="24">
        <v>85.35</v>
      </c>
      <c r="CZ7" s="24">
        <v>87.07</v>
      </c>
      <c r="DA7" s="24">
        <v>87.91</v>
      </c>
      <c r="DB7" s="24">
        <v>89.06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dcterms:created xsi:type="dcterms:W3CDTF">2023-12-12T02:49:17Z</dcterms:created>
  <dcterms:modified xsi:type="dcterms:W3CDTF">2024-01-17T05:41:51Z</dcterms:modified>
  <cp:category/>
</cp:coreProperties>
</file>