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17下水道\40_新郷村\"/>
    </mc:Choice>
  </mc:AlternateContent>
  <xr:revisionPtr revIDLastSave="0" documentId="13_ncr:1_{90AA89C1-3821-441F-B740-A72220ED3FAA}" xr6:coauthVersionLast="36" xr6:coauthVersionMax="47" xr10:uidLastSave="{00000000-0000-0000-0000-000000000000}"/>
  <workbookProtection workbookAlgorithmName="SHA-512" workbookHashValue="EFDsyf2J/JnO/4ZoYzHG+x0l0+imSG2kEzevwSpypiClEu8/FZDXMw7iW2uLxGZAMDpG6FFGMh+r+pIFY1Oo3Q==" workbookSaltValue="sk2IT4ilXlBgpv5xu1dh7Q==" workbookSpinCount="100000" lockStructure="1"/>
  <bookViews>
    <workbookView xWindow="-28920" yWindow="-741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<sst xmlns="http://schemas.openxmlformats.org/spreadsheetml/2006/main" count="236" uniqueCount="119">
  <si>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</si>
  <si>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</si>
  <si>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</si>
  <si>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</si>
  <si>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</si>
  <si>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</si>
  <si>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</si>
  <si>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</si>
  <si>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</si>
  <si>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</si>
  <si>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</si>
  <si>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</si>
  <si>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</si>
  <si>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</si>
  <si>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</si>
  <si>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</si>
  <si>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</si>
  <si>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</si>
  <si>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</si>
  <si>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</si>
  <si>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</si>
  <si>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</si>
  <si>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</si>
  <si>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</si>
  <si>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</si>
  <si>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</si>
  <si>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</si>
  <si>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</si>
  <si>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</si>
  <si>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</si>
  <si>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</si>
  <si>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</si>
  <si>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</si>
  <si>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</si>
  <si>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</si>
  <si>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</si>
  <si>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</si>
  <si>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</si>
  <si>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</si>
  <si>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</si>
  <si>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</si>
  <si>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</si>
  <si>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</si>
  <si>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</si>
  <si>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</si>
  <si>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</si>
  <si>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</si>
  <si>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</si>
  <si>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</si>
  <si>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</si>
  <si>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</si>
  <si>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</si>
  <si>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</si>
  <si>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</si>
  <si>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</si>
  <si>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</si>
  <si>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</si>
  <si>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</si>
  <si>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</si>
  <si>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</si>
  <si>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</si>
  <si>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</si>
  <si>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</si>
  <si>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</si>
  <si>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</si>
  <si>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</si>
  <si>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</si>
  <si>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</si>
  <si>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</si>
  <si>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</si>
  <si>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</si>
  <si>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</si>
  <si>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</si>
  <si>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</si>
  <si>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</si>
  <si>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</si>
  <si>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</si>
  <si>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</si>
  <si>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</si>
  <si>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</si>
  <si>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</si>
  <si>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</si>
  <si>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</si>
  <si>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</si>
  <si>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</si>
  <si>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</si>
  <si>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</si>
  <si>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</si>
  <si>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</si>
  <si>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</si>
  <si>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</si>
  <si>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</si>
  <si>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</si>
  <si>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</si>
  <si>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</si>
  <si>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</si>
  <si>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</si>
  <si>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</si>
  <si>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</si>
  <si>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</si>
  <si>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</si>
  <si>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</si>
  <si>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</si>
  <si>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</si>
  <si>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</si>
  <si>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</si>
  <si>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</si>
  <si>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</si>
  <si>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</si>
  <si>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</si>
  <si>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</si>
  <si>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</si>
  <si>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</si>
  <si>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</si>
  <si>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</si>
  <si>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</si>
  <si>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建設から20年経過し、管路施設は更新時期には至っていないものの、処理施設は機械・電気設備を中心に老朽化が進んでいると考えられる。
　平成30年度に設備の機能診断を実施し、令和元年度には最適化整備構想を策定をしており、その後施設の改築更新を進めることとしている。</t>
    <rPh sb="52" eb="53">
      <t>スス</t>
    </rPh>
    <rPh sb="85" eb="87">
      <t>レイワ</t>
    </rPh>
    <rPh sb="87" eb="89">
      <t>ガンネン</t>
    </rPh>
    <rPh sb="89" eb="90">
      <t>ド</t>
    </rPh>
    <rPh sb="94" eb="95">
      <t>カ</t>
    </rPh>
    <rPh sb="111" eb="113">
      <t>シセツ</t>
    </rPh>
    <phoneticPr fontId="4"/>
  </si>
  <si>
    <t>処理区域内における人口減少や高齢化により、接続率が停滞し、営業収益が上がらない状況にある。
　対策として、未接続世帯に対する加入促進活動をより一層強化するとともに、料金水準の見直しにより、収益の改善を図る必要がある。
　また、汚水処理費を低減させるため、処理場の運転方法や、維持管理委託の見直しについて検討する。</t>
    <rPh sb="71" eb="73">
      <t>イッソウ</t>
    </rPh>
    <phoneticPr fontId="4"/>
  </si>
  <si>
    <t xml:space="preserve">収益的収支比率は、50％台に向上したが依然として赤字収支である。理由として、処理人口が少ない反面、地方債償還金が高いことが考えられるが、償還額が減少しているため比率が向上していると考えられる。
　企業債残高対事業規模比率は、H27以降は地方債の償還を全額一般会計で負担することを定めているため、グラフ上は表示されていないが、地方債償還が進んでいることから減少傾向にあるものの、類似団体平均の約6倍の数値となっている。
（R4当該値（参考）：3723.5％）
これは処理人口1人当たりの管渠延長が長く、建設コストが高かったことに起因すると考えられる。
　経費回収率は約7％と、類似団体平均と比較し著しく低く、汚水処理原価は平均の約5倍となっている。いずれも料金収入の低さと維持管理費の高さが理由にあげられる。
　施設利用率は25％で、類似団体平均の2分の1と低く、処理水量が当初計画より少ないことが判る。
　水洗化率は75％とH30年度より微増傾向となっているが、類似団体平均より約10ポイント以上低く、未接続世帯について、より一層の加入促進対策を進める必要がある。
</t>
    <rPh sb="14" eb="16">
      <t>コウジョウ</t>
    </rPh>
    <rPh sb="19" eb="21">
      <t>イゼン</t>
    </rPh>
    <rPh sb="32" eb="34">
      <t>リユウ</t>
    </rPh>
    <rPh sb="68" eb="70">
      <t>ショウカン</t>
    </rPh>
    <rPh sb="70" eb="71">
      <t>ガク</t>
    </rPh>
    <rPh sb="72" eb="74">
      <t>ゲンショウ</t>
    </rPh>
    <rPh sb="80" eb="82">
      <t>ヒリツ</t>
    </rPh>
    <rPh sb="83" eb="85">
      <t>コウジョウ</t>
    </rPh>
    <rPh sb="90" eb="91">
      <t>カンガ</t>
    </rPh>
    <rPh sb="195" eb="196">
      <t>ヤク</t>
    </rPh>
    <rPh sb="197" eb="198">
      <t>バイ</t>
    </rPh>
    <rPh sb="199" eb="201">
      <t>スウチ</t>
    </rPh>
    <rPh sb="415" eb="417">
      <t>ネンド</t>
    </rPh>
    <rPh sb="419" eb="421">
      <t>ビゾウ</t>
    </rPh>
    <rPh sb="421" eb="42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</si>
</sst>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B-48DB-88C3-51A4953DF5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DAB-48DB-88C3-51A4953DF5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25.66</c:v>
                </c:pt>
                <c:pt idx="1">
                  <c:v>25</c:v>
                </c:pt>
                <c:pt idx="2">
                  <c:v>27.63</c:v>
                </c:pt>
                <c:pt idx="3">
                  <c:v>25.66</c:v>
                </c:pt>
                <c:pt idx="4">
                  <c:v>25.66</c:v>
                </c:pt>
              </c:numCache>
            </c:numRef>
          </c:val>
          <c:extLst>
            <c:ext xmlns:c16="http://schemas.microsoft.com/office/drawing/2014/chart" uri="{C3380CC4-5D6E-409C-BE32-E72D297353CC}">
              <c16:uniqueId val="{00000000-45AE-49E8-937B-C63DA2CADF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5AE-49E8-937B-C63DA2CADF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72.92</c:v>
                </c:pt>
                <c:pt idx="1">
                  <c:v>75</c:v>
                </c:pt>
                <c:pt idx="2">
                  <c:v>74.91</c:v>
                </c:pt>
                <c:pt idx="3">
                  <c:v>74.44</c:v>
                </c:pt>
                <c:pt idx="4">
                  <c:v>75.48</c:v>
                </c:pt>
              </c:numCache>
            </c:numRef>
          </c:val>
          <c:extLst>
            <c:ext xmlns:c16="http://schemas.microsoft.com/office/drawing/2014/chart" uri="{C3380CC4-5D6E-409C-BE32-E72D297353CC}">
              <c16:uniqueId val="{00000000-B0A1-4FFD-8BAE-B3B5EBFDED2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0A1-4FFD-8BAE-B3B5EBFDED2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41.22</c:v>
                </c:pt>
                <c:pt idx="1">
                  <c:v>36.36</c:v>
                </c:pt>
                <c:pt idx="2">
                  <c:v>45.86</c:v>
                </c:pt>
                <c:pt idx="3">
                  <c:v>42.13</c:v>
                </c:pt>
                <c:pt idx="4">
                  <c:v>51.09</c:v>
                </c:pt>
              </c:numCache>
            </c:numRef>
          </c:val>
          <c:extLst>
            <c:ext xmlns:c16="http://schemas.microsoft.com/office/drawing/2014/chart" uri="{C3380CC4-5D6E-409C-BE32-E72D297353CC}">
              <c16:uniqueId val="{00000000-9FCB-4D77-92D7-09487DAD13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B-4D77-92D7-09487DAD13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D-4529-98F5-7C458D2AC7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D-4529-98F5-7C458D2AC7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5F-47FC-8646-57F7EDCE26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F-47FC-8646-57F7EDCE26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F-4FEE-A905-D71040EA21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F-4FEE-A905-D71040EA21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14-4CBB-8E61-895D5CA411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4-4CBB-8E61-895D5CA411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A-469C-A2E4-33AAF803AF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CCA-469C-A2E4-33AAF803AF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5.77</c:v>
                </c:pt>
                <c:pt idx="1">
                  <c:v>6.59</c:v>
                </c:pt>
                <c:pt idx="2">
                  <c:v>7.43</c:v>
                </c:pt>
                <c:pt idx="3">
                  <c:v>6.88</c:v>
                </c:pt>
                <c:pt idx="4">
                  <c:v>7.17</c:v>
                </c:pt>
              </c:numCache>
            </c:numRef>
          </c:val>
          <c:extLst>
            <c:ext xmlns:c16="http://schemas.microsoft.com/office/drawing/2014/chart" uri="{C3380CC4-5D6E-409C-BE32-E72D297353CC}">
              <c16:uniqueId val="{00000000-9DED-4762-98D7-2F83DB9E30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DED-4762-98D7-2F83DB9E30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1703.28</c:v>
                </c:pt>
                <c:pt idx="1">
                  <c:v>1581.04</c:v>
                </c:pt>
                <c:pt idx="2">
                  <c:v>1383.43</c:v>
                </c:pt>
                <c:pt idx="3">
                  <c:v>1490.04</c:v>
                </c:pt>
                <c:pt idx="4">
                  <c:v>1463.36</c:v>
                </c:pt>
              </c:numCache>
            </c:numRef>
          </c:val>
          <c:extLst>
            <c:ext xmlns:c16="http://schemas.microsoft.com/office/drawing/2014/chart" uri="{C3380CC4-5D6E-409C-BE32-E72D297353CC}">
              <c16:uniqueId val="{00000000-0104-4212-AA81-0C57863872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104-4212-AA81-0C57863872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新郷村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2211</v>
      </c>
      <c r="AM8" s="45"/>
      <c r="AN8" s="45"/>
      <c r="AO8" s="45"/>
      <c r="AP8" s="45"/>
      <c r="AQ8" s="45"/>
      <c r="AR8" s="45"/>
      <c r="AS8" s="45"/>
      <c r="AT8" s="46">
        <f>データ!T6</f>
        <v>150.77000000000001</v>
      </c>
      <c r="AU8" s="46"/>
      <c r="AV8" s="46"/>
      <c r="AW8" s="46"/>
      <c r="AX8" s="46"/>
      <c r="AY8" s="46"/>
      <c r="AZ8" s="46"/>
      <c r="BA8" s="46"/>
      <c r="BB8" s="46">
        <f>データ!U6</f>
        <v>14.66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11.97</v>
      </c>
      <c r="Q10" s="46"/>
      <c r="R10" s="46"/>
      <c r="S10" s="46"/>
      <c r="T10" s="46"/>
      <c r="U10" s="46"/>
      <c r="V10" s="46"/>
      <c r="W10" s="46">
        <f>データ!Q6</f>
        <v>100</v>
      </c>
      <c r="X10" s="46"/>
      <c r="Y10" s="46"/>
      <c r="Z10" s="46"/>
      <c r="AA10" s="46"/>
      <c r="AB10" s="46"/>
      <c r="AC10" s="46"/>
      <c r="AD10" s="45">
        <f>データ!R6</f>
        <v>1760</v>
      </c>
      <c r="AE10" s="45"/>
      <c r="AF10" s="45"/>
      <c r="AG10" s="45"/>
      <c r="AH10" s="45"/>
      <c r="AI10" s="45"/>
      <c r="AJ10" s="45"/>
      <c r="AK10" s="2"/>
      <c r="AL10" s="45">
        <f>データ!V6</f>
        <v>261</v>
      </c>
      <c r="AM10" s="45"/>
      <c r="AN10" s="45"/>
      <c r="AO10" s="45"/>
      <c r="AP10" s="45"/>
      <c r="AQ10" s="45"/>
      <c r="AR10" s="45"/>
      <c r="AS10" s="45"/>
      <c r="AT10" s="46">
        <f>データ!W6</f>
        <v>0.39</v>
      </c>
      <c r="AU10" s="46"/>
      <c r="AV10" s="46"/>
      <c r="AW10" s="46"/>
      <c r="AX10" s="46"/>
      <c r="AY10" s="46"/>
      <c r="AZ10" s="46"/>
      <c r="BA10" s="46"/>
      <c r="BB10" s="46">
        <f>データ!X6</f>
        <v>669.23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M5TkQtvD8aGEBYkozRIHSz1e8zfai/OQA/d620yQP2m8VR3flxzogwncAWkaQsuih9WN1qBSArGhC5zdIgtTFw==" saltValue="GxJhKLJPsviQlAajh5k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24503</v>
      </c>
      <c r="D6" s="19">
        <f t="shared" si="3"/>
        <v>47</v>
      </c>
      <c r="E6" s="19">
        <f t="shared" si="3"/>
        <v>17</v>
      </c>
      <c r="F6" s="19">
        <f t="shared" si="3"/>
        <v>5</v>
      </c>
      <c r="G6" s="19">
        <f t="shared" si="3"/>
        <v>0</v>
      </c>
      <c r="H6" s="19" t="str">
        <f t="shared" si="3"/>
        <v>青森県　新郷村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11.97</v>
      </c>
      <c r="Q6" s="20">
        <f t="shared" si="3"/>
        <v>100</v>
      </c>
      <c r="R6" s="20">
        <f t="shared" si="3"/>
        <v>1760</v>
      </c>
      <c r="S6" s="20">
        <f t="shared" si="3"/>
        <v>2211</v>
      </c>
      <c r="T6" s="20">
        <f t="shared" si="3"/>
        <v>150.77000000000001</v>
      </c>
      <c r="U6" s="20">
        <f t="shared" si="3"/>
        <v>14.66</v>
      </c>
      <c r="V6" s="20">
        <f t="shared" si="3"/>
        <v>261</v>
      </c>
      <c r="W6" s="20">
        <f t="shared" si="3"/>
        <v>0.39</v>
      </c>
      <c r="X6" s="20">
        <f t="shared" si="3"/>
        <v>669.23</v>
      </c>
      <c r="Y6" s="21">
        <f>IF(Y7="",NA(),Y7)</f>
        <v>41.22</v>
      </c>
      <c r="Z6" s="21">
        <f t="shared" ref="Z6:AH6" si="4">IF(Z7="",NA(),Z7)</f>
        <v>36.36</v>
      </c>
      <c r="AA6" s="21">
        <f t="shared" si="4"/>
        <v>45.86</v>
      </c>
      <c r="AB6" s="21">
        <f t="shared" si="4"/>
        <v>42.13</v>
      </c>
      <c r="AC6" s="21">
        <f t="shared" si="4"/>
        <v>51.09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5.77</v>
      </c>
      <c r="BR6" s="21">
        <f t="shared" ref="BR6:BZ6" si="8">IF(BR7="",NA(),BR7)</f>
        <v>6.59</v>
      </c>
      <c r="BS6" s="21">
        <f t="shared" si="8"/>
        <v>7.43</v>
      </c>
      <c r="BT6" s="21">
        <f t="shared" si="8"/>
        <v>6.88</v>
      </c>
      <c r="BU6" s="21">
        <f t="shared" si="8"/>
        <v>7.17</v>
      </c>
      <c r="BV6" s="21">
        <f t="shared" si="8"/>
        <v>57.77</v>
      </c>
      <c r="BW6" s="21">
        <f t="shared" si="8"/>
        <v>57.31</v>
      </c>
      <c r="BX6" s="21">
        <f t="shared" si="8"/>
        <v>57.08</v>
      </c>
      <c r="BY6" s="21">
        <f t="shared" si="8"/>
        <v>56.26</v>
      </c>
      <c r="BZ6" s="21">
        <f t="shared" si="8"/>
        <v>52.94</v>
      </c>
      <c r="CA6" s="20" t="str">
        <f>IF(CA7="","",IF(CA7="-","【-】","【"&amp;SUBSTITUTE(TEXT(CA7,"#,##0.00"),"-","△")&amp;"】"))</f>
        <v>【57.02】</v>
      </c>
      <c r="CB6" s="21">
        <f>IF(CB7="",NA(),CB7)</f>
        <v>1703.28</v>
      </c>
      <c r="CC6" s="21">
        <f t="shared" ref="CC6:CK6" si="9">IF(CC7="",NA(),CC7)</f>
        <v>1581.04</v>
      </c>
      <c r="CD6" s="21">
        <f t="shared" si="9"/>
        <v>1383.43</v>
      </c>
      <c r="CE6" s="21">
        <f t="shared" si="9"/>
        <v>1490.04</v>
      </c>
      <c r="CF6" s="21">
        <f t="shared" si="9"/>
        <v>1463.36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25.66</v>
      </c>
      <c r="CN6" s="21">
        <f t="shared" ref="CN6:CV6" si="10">IF(CN7="",NA(),CN7)</f>
        <v>25</v>
      </c>
      <c r="CO6" s="21">
        <f t="shared" si="10"/>
        <v>27.63</v>
      </c>
      <c r="CP6" s="21">
        <f t="shared" si="10"/>
        <v>25.66</v>
      </c>
      <c r="CQ6" s="21">
        <f t="shared" si="10"/>
        <v>25.66</v>
      </c>
      <c r="CR6" s="21">
        <f t="shared" si="10"/>
        <v>50.68</v>
      </c>
      <c r="CS6" s="21">
        <f t="shared" si="10"/>
        <v>50.14</v>
      </c>
      <c r="CT6" s="21">
        <f t="shared" si="10"/>
        <v>54.83</v>
      </c>
      <c r="CU6" s="21">
        <f t="shared" si="10"/>
        <v>66.53</v>
      </c>
      <c r="CV6" s="21">
        <f t="shared" si="10"/>
        <v>52.35</v>
      </c>
      <c r="CW6" s="20" t="str">
        <f>IF(CW7="","",IF(CW7="-","【-】","【"&amp;SUBSTITUTE(TEXT(CW7,"#,##0.00"),"-","△")&amp;"】"))</f>
        <v>【52.55】</v>
      </c>
      <c r="CX6" s="21">
        <f>IF(CX7="",NA(),CX7)</f>
        <v>72.92</v>
      </c>
      <c r="CY6" s="21">
        <f t="shared" ref="CY6:DG6" si="11">IF(CY7="",NA(),CY7)</f>
        <v>75</v>
      </c>
      <c r="CZ6" s="21">
        <f t="shared" si="11"/>
        <v>74.91</v>
      </c>
      <c r="DA6" s="21">
        <f t="shared" si="11"/>
        <v>74.44</v>
      </c>
      <c r="DB6" s="21">
        <f t="shared" si="11"/>
        <v>75.48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24503</v>
      </c>
      <c r="D7" s="23">
        <v>47</v>
      </c>
      <c r="E7" s="23">
        <v>17</v>
      </c>
      <c r="F7" s="23">
        <v>5</v>
      </c>
      <c r="G7" s="23">
        <v>0</v>
      </c>
      <c r="H7" s="23" t="s">
        <v>98</v>
      </c>
      <c r="I7" s="23" t="s">
        <v>99</v>
      </c>
      <c r="J7" s="23" t="s">
        <v>100</v>
      </c>
      <c r="K7" s="23" t="s">
        <v>101</v>
      </c>
      <c r="L7" s="23" t="s">
        <v>102</v>
      </c>
      <c r="M7" s="23" t="s">
        <v>103</v>
      </c>
      <c r="N7" s="24" t="s">
        <v>104</v>
      </c>
      <c r="O7" s="24" t="s">
        <v>105</v>
      </c>
      <c r="P7" s="24">
        <v>11.97</v>
      </c>
      <c r="Q7" s="24">
        <v>100</v>
      </c>
      <c r="R7" s="24">
        <v>1760</v>
      </c>
      <c r="S7" s="24">
        <v>2211</v>
      </c>
      <c r="T7" s="24">
        <v>150.77000000000001</v>
      </c>
      <c r="U7" s="24">
        <v>14.66</v>
      </c>
      <c r="V7" s="24">
        <v>261</v>
      </c>
      <c r="W7" s="24">
        <v>0.39</v>
      </c>
      <c r="X7" s="24">
        <v>669.23</v>
      </c>
      <c r="Y7" s="24">
        <v>41.22</v>
      </c>
      <c r="Z7" s="24">
        <v>36.36</v>
      </c>
      <c r="AA7" s="24">
        <v>45.86</v>
      </c>
      <c r="AB7" s="24">
        <v>42.13</v>
      </c>
      <c r="AC7" s="24">
        <v>51.09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5.77</v>
      </c>
      <c r="BR7" s="24">
        <v>6.59</v>
      </c>
      <c r="BS7" s="24">
        <v>7.43</v>
      </c>
      <c r="BT7" s="24">
        <v>6.88</v>
      </c>
      <c r="BU7" s="24">
        <v>7.17</v>
      </c>
      <c r="BV7" s="24">
        <v>57.77</v>
      </c>
      <c r="BW7" s="24">
        <v>57.31</v>
      </c>
      <c r="BX7" s="24">
        <v>57.08</v>
      </c>
      <c r="BY7" s="24">
        <v>56.26</v>
      </c>
      <c r="BZ7" s="24">
        <v>52.94</v>
      </c>
      <c r="CA7" s="24">
        <v>57.02</v>
      </c>
      <c r="CB7" s="24">
        <v>1703.28</v>
      </c>
      <c r="CC7" s="24">
        <v>1581.04</v>
      </c>
      <c r="CD7" s="24">
        <v>1383.43</v>
      </c>
      <c r="CE7" s="24">
        <v>1490.04</v>
      </c>
      <c r="CF7" s="24">
        <v>1463.36</v>
      </c>
      <c r="CG7" s="24">
        <v>274.35000000000002</v>
      </c>
      <c r="CH7" s="24">
        <v>273.52</v>
      </c>
      <c r="CI7" s="24">
        <v>274.99</v>
      </c>
      <c r="CJ7" s="24">
        <v>282.08999999999997</v>
      </c>
      <c r="CK7" s="24">
        <v>303.27999999999997</v>
      </c>
      <c r="CL7" s="24">
        <v>273.68</v>
      </c>
      <c r="CM7" s="24">
        <v>25.66</v>
      </c>
      <c r="CN7" s="24">
        <v>25</v>
      </c>
      <c r="CO7" s="24">
        <v>27.63</v>
      </c>
      <c r="CP7" s="24">
        <v>25.66</v>
      </c>
      <c r="CQ7" s="24">
        <v>25.66</v>
      </c>
      <c r="CR7" s="24">
        <v>50.68</v>
      </c>
      <c r="CS7" s="24">
        <v>50.14</v>
      </c>
      <c r="CT7" s="24">
        <v>54.83</v>
      </c>
      <c r="CU7" s="24">
        <v>66.53</v>
      </c>
      <c r="CV7" s="24">
        <v>52.35</v>
      </c>
      <c r="CW7" s="24">
        <v>52.55</v>
      </c>
      <c r="CX7" s="24">
        <v>72.92</v>
      </c>
      <c r="CY7" s="24">
        <v>75</v>
      </c>
      <c r="CZ7" s="24">
        <v>74.91</v>
      </c>
      <c r="DA7" s="24">
        <v>74.44</v>
      </c>
      <c r="DB7" s="24">
        <v>75.48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2023-12-12T02:52:04Z</dcterms:created>
  <dcterms:modified xsi:type="dcterms:W3CDTF">2024-02-20T04:16:11Z</dcterms:modified>
  <cp:category/>
</cp:coreProperties>
</file>