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\\172.25.1.14\建設課\【下水道グループ】専用フォルダ\105_経営比較分析\R5年度\01_経営比較分析表の分析等について\修正\"/>
    </mc:Choice>
  </mc:AlternateContent>
  <xr:revisionPtr revIDLastSave="0" documentId="13_ncr:1_{FA467672-CBEC-4F2F-808A-A9AA5C3EB42A}" xr6:coauthVersionLast="36" xr6:coauthVersionMax="36" xr10:uidLastSave="{00000000-0000-0000-0000-000000000000}"/>
  <workbookProtection workbookAlgorithmName="SHA-512" workbookHashValue="IBPKWd4lDbyGMiy9qS6QDo8rT/pQ9oyhCyrpg/AfnqxtnO44N9ZMtXIdbezS8izXSUD3+Fbtrg8A0d//OqbpCQ==" workbookSaltValue="cPeEF1No9chgoIq7TNXOuQ==" workbookSpinCount="100000" lockStructure="1"/>
  <bookViews>
    <workbookView xWindow="0" yWindow="0" windowWidth="20490" windowHeight="754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R6" i="5"/>
  <c r="AD10" i="4" s="1"/>
  <c r="Q6" i="5"/>
  <c r="W10" i="4" s="1"/>
  <c r="P6" i="5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H86" i="4"/>
  <c r="E86" i="4"/>
  <c r="BB10" i="4"/>
  <c r="AL10" i="4"/>
  <c r="P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<sst xmlns="http://schemas.openxmlformats.org/spreadsheetml/2006/main" count="236" uniqueCount="118">
  <si>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</si>
  <si>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</si>
  <si>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</si>
  <si>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</si>
  <si>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</si>
  <si>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</si>
  <si>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</si>
  <si>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</si>
  <si>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</si>
  <si>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</si>
  <si>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</si>
  <si>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</si>
  <si>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</si>
  <si>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</si>
  <si>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</si>
  <si>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</si>
  <si>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</si>
  <si>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</si>
  <si>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</si>
  <si>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</si>
  <si>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</si>
  <si>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</si>
  <si>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</si>
  <si>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</si>
  <si>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</si>
  <si>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</si>
  <si>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</si>
  <si>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</si>
  <si>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</si>
  <si>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</si>
  <si>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</si>
  <si>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</si>
  <si>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</si>
  <si>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</si>
  <si>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</si>
  <si>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</si>
  <si>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</si>
  <si>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</si>
  <si>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</si>
  <si>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</si>
  <si>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</si>
  <si>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</si>
  <si>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</si>
  <si>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</si>
  <si>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</si>
  <si>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</si>
  <si>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</si>
  <si>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</si>
  <si>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</si>
  <si>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</si>
  <si>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</si>
  <si>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</si>
  <si>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</si>
  <si>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</si>
  <si>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</si>
  <si>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</si>
  <si>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</si>
  <si>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</si>
  <si>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</si>
  <si>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</si>
  <si>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</si>
  <si>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</si>
  <si>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</si>
  <si>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</si>
  <si>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</si>
  <si>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</si>
  <si>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</si>
  <si>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</si>
  <si>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</si>
  <si>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</si>
  <si>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</si>
  <si>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</si>
  <si>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</si>
  <si>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</si>
  <si>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</si>
  <si>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</si>
  <si>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</si>
  <si>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</si>
  <si>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</si>
  <si>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</si>
  <si>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</si>
  <si>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</si>
  <si>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</si>
  <si>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</si>
  <si>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</si>
  <si>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</si>
  <si>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</si>
  <si>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</si>
  <si>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</si>
  <si>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</si>
  <si>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</si>
  <si>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</si>
  <si>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</si>
  <si>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</si>
  <si>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</si>
  <si>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</si>
  <si>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</si>
  <si>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階上町</t>
  </si>
  <si>
    <t>法非適用</t>
  </si>
  <si>
    <t>下水道事業</t>
  </si>
  <si>
    <t>公共下水道</t>
  </si>
  <si>
    <t>Cd3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</si>
  <si>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</si>
  <si>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</si>
  <si>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</si>
  <si>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</si>
  <si>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</si>
  <si>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</si>
  <si>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</si>
  <si>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</si>
  <si>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</si>
  <si>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</si>
  <si>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</si>
  <si>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</si>
  <si>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</si>
  <si>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一部供用開始から10年以上が経過し、修繕費が増加の傾向にある。平成28年度に策定したストックマネジメント計画に基づき、点検・調査を実施し、修繕・改築の必要性を検討する。</t>
    <rPh sb="12" eb="14">
      <t>イジョウ</t>
    </rPh>
    <rPh sb="21" eb="22">
      <t>ヒ</t>
    </rPh>
    <rPh sb="23" eb="25">
      <t>ゾウカ</t>
    </rPh>
    <rPh sb="26" eb="28">
      <t>ケイコウ</t>
    </rPh>
    <phoneticPr fontId="4"/>
  </si>
  <si>
    <t>　認可区域内整備途中であることから、施設利用率及び水洗化率は今後も増加する見込みである。
　今後も接続率の向上により使用料収入を確保するとともに、維持管理費の削減に努め、経営の健全化を目指す。</t>
  </si>
  <si>
    <t>①収益的収支比率について
　前年度と比較して2.24ポイントの増加。近年は80％台を推移しており、赤字経営が慢性化している状況である。
④企業債残高対事業規模比率について
　前年度と比較してほぼ横ばい。類似団体と比較してほぼ同水準にある。
⑤経費回収率について
　前年度と比較して1.01ポイント減少。類似団体と比較して高い水準にあるが、回収率は低く、使用料収入以外の収入に依存している状況にある。
⑥汚水処理原価について
　前年度と比較してほぼ横ばい。類似団体と比較して低い水準にある。
⑦施設利用率について
　前年度と比較して1.49ポイントの増加であり、類似団体と比較してほぼ同水準にある。事業継続中のため、今後増加する見通しである。
⑧水洗化率について
　前年度と比較して2.44ポイント増加しているが、類似団体と比較して低い水準にある。引き続き接続奨励金制度や融資斡旋制度による加入促進を図る。使用料収入を確保し経営の健全化を図るため、料金改定を実施する必要がある。</t>
    <rPh sb="31" eb="33">
      <t>ゾウカ</t>
    </rPh>
    <rPh sb="87" eb="90">
      <t>ゼンネンド</t>
    </rPh>
    <rPh sb="91" eb="93">
      <t>ヒカク</t>
    </rPh>
    <rPh sb="97" eb="98">
      <t>ヨコ</t>
    </rPh>
    <rPh sb="112" eb="113">
      <t>ドウ</t>
    </rPh>
    <rPh sb="148" eb="150">
      <t>ゲンショウ</t>
    </rPh>
    <rPh sb="160" eb="161">
      <t>タカ</t>
    </rPh>
    <rPh sb="162" eb="164">
      <t>スイジュン</t>
    </rPh>
    <rPh sb="169" eb="171">
      <t>カイシュウ</t>
    </rPh>
    <rPh sb="171" eb="172">
      <t>リツ</t>
    </rPh>
    <rPh sb="173" eb="174">
      <t>ヒク</t>
    </rPh>
    <rPh sb="217" eb="219">
      <t>ヒカク</t>
    </rPh>
    <rPh sb="236" eb="237">
      <t>ヒク</t>
    </rPh>
    <rPh sb="285" eb="287">
      <t>ヒカク</t>
    </rPh>
    <rPh sb="348" eb="350">
      <t>ゾウカ</t>
    </rPh>
    <rPh sb="356" eb="358">
      <t>ルイジ</t>
    </rPh>
    <rPh sb="358" eb="360">
      <t>ダンタイ</t>
    </rPh>
    <rPh sb="361" eb="363">
      <t>ヒカク</t>
    </rPh>
    <rPh sb="365" eb="366">
      <t>ヒク</t>
    </rPh>
    <rPh sb="367" eb="369">
      <t>スイジュン</t>
    </rPh>
    <rPh sb="373" eb="374">
      <t>ヒ</t>
    </rPh>
    <rPh sb="375" eb="376">
      <t>ツヅ</t>
    </rPh>
    <rPh sb="377" eb="379">
      <t>セツゾク</t>
    </rPh>
    <rPh sb="379" eb="382">
      <t>ショウレイキン</t>
    </rPh>
    <rPh sb="382" eb="384">
      <t>セイド</t>
    </rPh>
    <rPh sb="385" eb="387">
      <t>ユウシ</t>
    </rPh>
    <rPh sb="387" eb="389">
      <t>アッセン</t>
    </rPh>
    <rPh sb="389" eb="391">
      <t>セイド</t>
    </rPh>
    <rPh sb="394" eb="396">
      <t>カニュウ</t>
    </rPh>
    <rPh sb="396" eb="398">
      <t>ソクシン</t>
    </rPh>
    <rPh sb="399" eb="400">
      <t>ハカ</t>
    </rPh>
    <rPh sb="402" eb="405">
      <t>シヨウリョウ</t>
    </rPh>
    <rPh sb="405" eb="407">
      <t>シュウニュウ</t>
    </rPh>
    <rPh sb="408" eb="410">
      <t>カクホ</t>
    </rPh>
    <rPh sb="423" eb="425">
      <t>リョウキン</t>
    </rPh>
    <rPh sb="425" eb="427">
      <t>カイテイ</t>
    </rPh>
    <rPh sb="428" eb="430">
      <t>ジッシ</t>
    </rPh>
    <rPh sb="432" eb="43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</si>
</sst>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6-4641-9522-AEABADCD5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0.56999999999999995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D6-4641-9522-AEABADCD5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37.020000000000003</c:v>
                </c:pt>
                <c:pt idx="1">
                  <c:v>38.04</c:v>
                </c:pt>
                <c:pt idx="2">
                  <c:v>40.08</c:v>
                </c:pt>
                <c:pt idx="3">
                  <c:v>39.76</c:v>
                </c:pt>
                <c:pt idx="4">
                  <c:v>41.25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D-4F2C-9541-0D0F39602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36.97</c:v>
                </c:pt>
                <c:pt idx="1">
                  <c:v>39.51</c:v>
                </c:pt>
                <c:pt idx="2">
                  <c:v>41.6</c:v>
                </c:pt>
                <c:pt idx="3">
                  <c:v>43.76</c:v>
                </c:pt>
                <c:pt idx="4">
                  <c:v>40.72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D-4F2C-9541-0D0F39602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59.48</c:v>
                </c:pt>
                <c:pt idx="1">
                  <c:v>57.92</c:v>
                </c:pt>
                <c:pt idx="2">
                  <c:v>58.12</c:v>
                </c:pt>
                <c:pt idx="3">
                  <c:v>61.47</c:v>
                </c:pt>
                <c:pt idx="4">
                  <c:v>63.91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F-4AAE-9095-D71F6B58D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67.12</c:v>
                </c:pt>
                <c:pt idx="1">
                  <c:v>61.03</c:v>
                </c:pt>
                <c:pt idx="2">
                  <c:v>64.790000000000006</c:v>
                </c:pt>
                <c:pt idx="3">
                  <c:v>65.75</c:v>
                </c:pt>
                <c:pt idx="4">
                  <c:v>67.569999999999993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F-4AAE-9095-D71F6B58D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86.66</c:v>
                </c:pt>
                <c:pt idx="1">
                  <c:v>84.2</c:v>
                </c:pt>
                <c:pt idx="2">
                  <c:v>84.44</c:v>
                </c:pt>
                <c:pt idx="3">
                  <c:v>86.07</c:v>
                </c:pt>
                <c:pt idx="4">
                  <c:v>88.31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9-4845-ABAA-24F05006F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9-4845-ABAA-24F05006F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5-42AA-8D15-E8A1EE83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5-42AA-8D15-E8A1EE83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C-4995-A5FE-278633023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C-4995-A5FE-278633023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1-4C1F-868C-C38A4A75B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1-4C1F-868C-C38A4A75B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2-4AE5-9B64-A60CCC3D1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2-4AE5-9B64-A60CCC3D1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1848.32</c:v>
                </c:pt>
                <c:pt idx="1">
                  <c:v>1661.86</c:v>
                </c:pt>
                <c:pt idx="2">
                  <c:v>1525.45</c:v>
                </c:pt>
                <c:pt idx="3">
                  <c:v>1540.07</c:v>
                </c:pt>
                <c:pt idx="4">
                  <c:v>1476.61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6-4F09-9DA3-8653AD6A7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1689.65</c:v>
                </c:pt>
                <c:pt idx="1">
                  <c:v>808.77</c:v>
                </c:pt>
                <c:pt idx="2">
                  <c:v>560.16</c:v>
                </c:pt>
                <c:pt idx="3">
                  <c:v>954.29</c:v>
                </c:pt>
                <c:pt idx="4">
                  <c:v>1332.23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A6-4F09-9DA3-8653AD6A7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36.6</c:v>
                </c:pt>
                <c:pt idx="1">
                  <c:v>38.090000000000003</c:v>
                </c:pt>
                <c:pt idx="2">
                  <c:v>39.9</c:v>
                </c:pt>
                <c:pt idx="3">
                  <c:v>36.06</c:v>
                </c:pt>
                <c:pt idx="4">
                  <c:v>35.049999999999997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2-4CE4-81DB-CE5CEB3A2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58.12</c:v>
                </c:pt>
                <c:pt idx="1">
                  <c:v>48.2</c:v>
                </c:pt>
                <c:pt idx="2">
                  <c:v>30.88</c:v>
                </c:pt>
                <c:pt idx="3">
                  <c:v>34.03</c:v>
                </c:pt>
                <c:pt idx="4">
                  <c:v>26.53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2-4CE4-81DB-CE5CEB3A2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441.6</c:v>
                </c:pt>
                <c:pt idx="1">
                  <c:v>451.92</c:v>
                </c:pt>
                <c:pt idx="2">
                  <c:v>437.08</c:v>
                </c:pt>
                <c:pt idx="3">
                  <c:v>485.65</c:v>
                </c:pt>
                <c:pt idx="4">
                  <c:v>496.84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5-4D9C-821C-2526A88F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304.98</c:v>
                </c:pt>
                <c:pt idx="1">
                  <c:v>345.96</c:v>
                </c:pt>
                <c:pt idx="2">
                  <c:v>525.91999999999996</c:v>
                </c:pt>
                <c:pt idx="3">
                  <c:v>470.79</c:v>
                </c:pt>
                <c:pt idx="4">
                  <c:v>628.99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5-4D9C-821C-2526A88F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2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青森県　階上町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Cd3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12909</v>
      </c>
      <c r="AM8" s="42"/>
      <c r="AN8" s="42"/>
      <c r="AO8" s="42"/>
      <c r="AP8" s="42"/>
      <c r="AQ8" s="42"/>
      <c r="AR8" s="42"/>
      <c r="AS8" s="42"/>
      <c r="AT8" s="35">
        <f>データ!T6</f>
        <v>94</v>
      </c>
      <c r="AU8" s="35"/>
      <c r="AV8" s="35"/>
      <c r="AW8" s="35"/>
      <c r="AX8" s="35"/>
      <c r="AY8" s="35"/>
      <c r="AZ8" s="35"/>
      <c r="BA8" s="35"/>
      <c r="BB8" s="35">
        <f>データ!U6</f>
        <v>137.33000000000001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27.05</v>
      </c>
      <c r="Q10" s="35"/>
      <c r="R10" s="35"/>
      <c r="S10" s="35"/>
      <c r="T10" s="35"/>
      <c r="U10" s="35"/>
      <c r="V10" s="35"/>
      <c r="W10" s="35">
        <f>データ!Q6</f>
        <v>105.06</v>
      </c>
      <c r="X10" s="35"/>
      <c r="Y10" s="35"/>
      <c r="Z10" s="35"/>
      <c r="AA10" s="35"/>
      <c r="AB10" s="35"/>
      <c r="AC10" s="35"/>
      <c r="AD10" s="42">
        <f>データ!R6</f>
        <v>3226</v>
      </c>
      <c r="AE10" s="42"/>
      <c r="AF10" s="42"/>
      <c r="AG10" s="42"/>
      <c r="AH10" s="42"/>
      <c r="AI10" s="42"/>
      <c r="AJ10" s="42"/>
      <c r="AK10" s="2"/>
      <c r="AL10" s="42">
        <f>データ!V6</f>
        <v>3458</v>
      </c>
      <c r="AM10" s="42"/>
      <c r="AN10" s="42"/>
      <c r="AO10" s="42"/>
      <c r="AP10" s="42"/>
      <c r="AQ10" s="42"/>
      <c r="AR10" s="42"/>
      <c r="AS10" s="42"/>
      <c r="AT10" s="35">
        <f>データ!W6</f>
        <v>1.48</v>
      </c>
      <c r="AU10" s="35"/>
      <c r="AV10" s="35"/>
      <c r="AW10" s="35"/>
      <c r="AX10" s="35"/>
      <c r="AY10" s="35"/>
      <c r="AZ10" s="35"/>
      <c r="BA10" s="35"/>
      <c r="BB10" s="35">
        <f>データ!X6</f>
        <v>2336.4899999999998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61" t="s">
        <v>23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15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5" t="s">
        <v>117</v>
      </c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5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5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5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5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5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5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5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5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5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5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5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5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5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5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5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5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5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5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5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5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5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5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5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5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5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5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5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5" t="s">
        <v>115</v>
      </c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 x14ac:dyDescent="0.15">
      <c r="A60" s="2"/>
      <c r="B60" s="68" t="s">
        <v>28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 x14ac:dyDescent="0.15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5" t="s">
        <v>116</v>
      </c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5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5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5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5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5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5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5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5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5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5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5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5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5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5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5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8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6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【652.82】</v>
      </c>
      <c r="I86" s="12" t="str">
        <f>データ!CA6</f>
        <v>【97.61】</v>
      </c>
      <c r="J86" s="12" t="str">
        <f>データ!CL6</f>
        <v>【138.29】</v>
      </c>
      <c r="K86" s="12" t="str">
        <f>データ!CW6</f>
        <v>【59.10】</v>
      </c>
      <c r="L86" s="12" t="str">
        <f>データ!DH6</f>
        <v>【95.82】</v>
      </c>
      <c r="M86" s="12" t="s">
        <v>44</v>
      </c>
      <c r="N86" s="12" t="s">
        <v>44</v>
      </c>
      <c r="O86" s="12" t="str">
        <f>データ!EO6</f>
        <v>【0.23】</v>
      </c>
    </row>
  </sheetData>
  <sheetProtection algorithmName="SHA-512" hashValue="gTQezYCjo2u3q0HPqd3vMdosdwS0mmIOoLbNdkpe1hoZRJoQvUcoostmsTgmPBvosbt5dS1VYFAh2WlasewLeA==" saltValue="8DfmECA2+LvKBOWjyexOxA==" spinCount="100000" sheet="1" objects="1" scenarios="1" formatCells="0" formatColumns="0" formatRows="0"/>
  <mergeCells count="51">
    <mergeCell ref="B60:BJ61"/>
    <mergeCell ref="BL64:BZ65"/>
    <mergeCell ref="C83:BJ83"/>
    <mergeCell ref="BL47:BZ63"/>
    <mergeCell ref="BL66:BZ82"/>
    <mergeCell ref="B9:H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AD10:AJ10"/>
    <mergeCell ref="AT9:BA9"/>
    <mergeCell ref="BB9:BI9"/>
    <mergeCell ref="BL9:BM9"/>
    <mergeCell ref="BL45:BZ46"/>
    <mergeCell ref="BN9:BY9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24465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青森県　階上町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27.05</v>
      </c>
      <c r="Q6" s="20">
        <f t="shared" si="3"/>
        <v>105.06</v>
      </c>
      <c r="R6" s="20">
        <f t="shared" si="3"/>
        <v>3226</v>
      </c>
      <c r="S6" s="20">
        <f t="shared" si="3"/>
        <v>12909</v>
      </c>
      <c r="T6" s="20">
        <f t="shared" si="3"/>
        <v>94</v>
      </c>
      <c r="U6" s="20">
        <f t="shared" si="3"/>
        <v>137.33000000000001</v>
      </c>
      <c r="V6" s="20">
        <f t="shared" si="3"/>
        <v>3458</v>
      </c>
      <c r="W6" s="20">
        <f t="shared" si="3"/>
        <v>1.48</v>
      </c>
      <c r="X6" s="20">
        <f t="shared" si="3"/>
        <v>2336.4899999999998</v>
      </c>
      <c r="Y6" s="21">
        <f>IF(Y7="",NA(),Y7)</f>
        <v>86.66</v>
      </c>
      <c r="Z6" s="21">
        <f t="shared" ref="Z6:AH6" si="4">IF(Z7="",NA(),Z7)</f>
        <v>84.2</v>
      </c>
      <c r="AA6" s="21">
        <f t="shared" si="4"/>
        <v>84.44</v>
      </c>
      <c r="AB6" s="21">
        <f t="shared" si="4"/>
        <v>86.07</v>
      </c>
      <c r="AC6" s="21">
        <f t="shared" si="4"/>
        <v>88.31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1848.32</v>
      </c>
      <c r="BG6" s="21">
        <f t="shared" ref="BG6:BO6" si="7">IF(BG7="",NA(),BG7)</f>
        <v>1661.86</v>
      </c>
      <c r="BH6" s="21">
        <f t="shared" si="7"/>
        <v>1525.45</v>
      </c>
      <c r="BI6" s="21">
        <f t="shared" si="7"/>
        <v>1540.07</v>
      </c>
      <c r="BJ6" s="21">
        <f t="shared" si="7"/>
        <v>1476.61</v>
      </c>
      <c r="BK6" s="21">
        <f t="shared" si="7"/>
        <v>1689.65</v>
      </c>
      <c r="BL6" s="21">
        <f t="shared" si="7"/>
        <v>808.77</v>
      </c>
      <c r="BM6" s="21">
        <f t="shared" si="7"/>
        <v>560.16</v>
      </c>
      <c r="BN6" s="21">
        <f t="shared" si="7"/>
        <v>954.29</v>
      </c>
      <c r="BO6" s="21">
        <f t="shared" si="7"/>
        <v>1332.23</v>
      </c>
      <c r="BP6" s="20" t="str">
        <f>IF(BP7="","",IF(BP7="-","【-】","【"&amp;SUBSTITUTE(TEXT(BP7,"#,##0.00"),"-","△")&amp;"】"))</f>
        <v>【652.82】</v>
      </c>
      <c r="BQ6" s="21">
        <f>IF(BQ7="",NA(),BQ7)</f>
        <v>36.6</v>
      </c>
      <c r="BR6" s="21">
        <f t="shared" ref="BR6:BZ6" si="8">IF(BR7="",NA(),BR7)</f>
        <v>38.090000000000003</v>
      </c>
      <c r="BS6" s="21">
        <f t="shared" si="8"/>
        <v>39.9</v>
      </c>
      <c r="BT6" s="21">
        <f t="shared" si="8"/>
        <v>36.06</v>
      </c>
      <c r="BU6" s="21">
        <f t="shared" si="8"/>
        <v>35.049999999999997</v>
      </c>
      <c r="BV6" s="21">
        <f t="shared" si="8"/>
        <v>58.12</v>
      </c>
      <c r="BW6" s="21">
        <f t="shared" si="8"/>
        <v>48.2</v>
      </c>
      <c r="BX6" s="21">
        <f t="shared" si="8"/>
        <v>30.88</v>
      </c>
      <c r="BY6" s="21">
        <f t="shared" si="8"/>
        <v>34.03</v>
      </c>
      <c r="BZ6" s="21">
        <f t="shared" si="8"/>
        <v>26.53</v>
      </c>
      <c r="CA6" s="20" t="str">
        <f>IF(CA7="","",IF(CA7="-","【-】","【"&amp;SUBSTITUTE(TEXT(CA7,"#,##0.00"),"-","△")&amp;"】"))</f>
        <v>【97.61】</v>
      </c>
      <c r="CB6" s="21">
        <f>IF(CB7="",NA(),CB7)</f>
        <v>441.6</v>
      </c>
      <c r="CC6" s="21">
        <f t="shared" ref="CC6:CK6" si="9">IF(CC7="",NA(),CC7)</f>
        <v>451.92</v>
      </c>
      <c r="CD6" s="21">
        <f t="shared" si="9"/>
        <v>437.08</v>
      </c>
      <c r="CE6" s="21">
        <f t="shared" si="9"/>
        <v>485.65</v>
      </c>
      <c r="CF6" s="21">
        <f t="shared" si="9"/>
        <v>496.84</v>
      </c>
      <c r="CG6" s="21">
        <f t="shared" si="9"/>
        <v>304.98</v>
      </c>
      <c r="CH6" s="21">
        <f t="shared" si="9"/>
        <v>345.96</v>
      </c>
      <c r="CI6" s="21">
        <f t="shared" si="9"/>
        <v>525.91999999999996</v>
      </c>
      <c r="CJ6" s="21">
        <f t="shared" si="9"/>
        <v>470.79</v>
      </c>
      <c r="CK6" s="21">
        <f t="shared" si="9"/>
        <v>628.99</v>
      </c>
      <c r="CL6" s="20" t="str">
        <f>IF(CL7="","",IF(CL7="-","【-】","【"&amp;SUBSTITUTE(TEXT(CL7,"#,##0.00"),"-","△")&amp;"】"))</f>
        <v>【138.29】</v>
      </c>
      <c r="CM6" s="21">
        <f>IF(CM7="",NA(),CM7)</f>
        <v>37.020000000000003</v>
      </c>
      <c r="CN6" s="21">
        <f t="shared" ref="CN6:CV6" si="10">IF(CN7="",NA(),CN7)</f>
        <v>38.04</v>
      </c>
      <c r="CO6" s="21">
        <f t="shared" si="10"/>
        <v>40.08</v>
      </c>
      <c r="CP6" s="21">
        <f t="shared" si="10"/>
        <v>39.76</v>
      </c>
      <c r="CQ6" s="21">
        <f t="shared" si="10"/>
        <v>41.25</v>
      </c>
      <c r="CR6" s="21">
        <f t="shared" si="10"/>
        <v>36.97</v>
      </c>
      <c r="CS6" s="21">
        <f t="shared" si="10"/>
        <v>39.51</v>
      </c>
      <c r="CT6" s="21">
        <f t="shared" si="10"/>
        <v>41.6</v>
      </c>
      <c r="CU6" s="21">
        <f t="shared" si="10"/>
        <v>43.76</v>
      </c>
      <c r="CV6" s="21">
        <f t="shared" si="10"/>
        <v>40.72</v>
      </c>
      <c r="CW6" s="20" t="str">
        <f>IF(CW7="","",IF(CW7="-","【-】","【"&amp;SUBSTITUTE(TEXT(CW7,"#,##0.00"),"-","△")&amp;"】"))</f>
        <v>【59.10】</v>
      </c>
      <c r="CX6" s="21">
        <f>IF(CX7="",NA(),CX7)</f>
        <v>59.48</v>
      </c>
      <c r="CY6" s="21">
        <f t="shared" ref="CY6:DG6" si="11">IF(CY7="",NA(),CY7)</f>
        <v>57.92</v>
      </c>
      <c r="CZ6" s="21">
        <f t="shared" si="11"/>
        <v>58.12</v>
      </c>
      <c r="DA6" s="21">
        <f t="shared" si="11"/>
        <v>61.47</v>
      </c>
      <c r="DB6" s="21">
        <f t="shared" si="11"/>
        <v>63.91</v>
      </c>
      <c r="DC6" s="21">
        <f t="shared" si="11"/>
        <v>67.12</v>
      </c>
      <c r="DD6" s="21">
        <f t="shared" si="11"/>
        <v>61.03</v>
      </c>
      <c r="DE6" s="21">
        <f t="shared" si="11"/>
        <v>64.790000000000006</v>
      </c>
      <c r="DF6" s="21">
        <f t="shared" si="11"/>
        <v>65.75</v>
      </c>
      <c r="DG6" s="21">
        <f t="shared" si="11"/>
        <v>67.569999999999993</v>
      </c>
      <c r="DH6" s="20" t="str">
        <f>IF(DH7="","",IF(DH7="-","【-】","【"&amp;SUBSTITUTE(TEXT(DH7,"#,##0.00"),"-","△")&amp;"】"))</f>
        <v>【95.82】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0.56999999999999995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1">
        <f t="shared" si="14"/>
        <v>3.35</v>
      </c>
      <c r="EO6" s="20" t="str">
        <f>IF(EO7="","",IF(EO7="-","【-】","【"&amp;SUBSTITUTE(TEXT(EO7,"#,##0.00"),"-","△")&amp;"】"))</f>
        <v>【0.23】</v>
      </c>
    </row>
    <row r="7" spans="1:145" s="22" customFormat="1" x14ac:dyDescent="0.15">
      <c r="A7" s="14"/>
      <c r="B7" s="23">
        <v>2022</v>
      </c>
      <c r="C7" s="23">
        <v>24465</v>
      </c>
      <c r="D7" s="23">
        <v>47</v>
      </c>
      <c r="E7" s="23">
        <v>17</v>
      </c>
      <c r="F7" s="23">
        <v>1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27.05</v>
      </c>
      <c r="Q7" s="24">
        <v>105.06</v>
      </c>
      <c r="R7" s="24">
        <v>3226</v>
      </c>
      <c r="S7" s="24">
        <v>12909</v>
      </c>
      <c r="T7" s="24">
        <v>94</v>
      </c>
      <c r="U7" s="24">
        <v>137.33000000000001</v>
      </c>
      <c r="V7" s="24">
        <v>3458</v>
      </c>
      <c r="W7" s="24">
        <v>1.48</v>
      </c>
      <c r="X7" s="24">
        <v>2336.4899999999998</v>
      </c>
      <c r="Y7" s="24">
        <v>86.66</v>
      </c>
      <c r="Z7" s="24">
        <v>84.2</v>
      </c>
      <c r="AA7" s="24">
        <v>84.44</v>
      </c>
      <c r="AB7" s="24">
        <v>86.07</v>
      </c>
      <c r="AC7" s="24">
        <v>88.31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1848.32</v>
      </c>
      <c r="BG7" s="24">
        <v>1661.86</v>
      </c>
      <c r="BH7" s="24">
        <v>1525.45</v>
      </c>
      <c r="BI7" s="24">
        <v>1540.07</v>
      </c>
      <c r="BJ7" s="24">
        <v>1476.61</v>
      </c>
      <c r="BK7" s="24">
        <v>1689.65</v>
      </c>
      <c r="BL7" s="24">
        <v>808.77</v>
      </c>
      <c r="BM7" s="24">
        <v>560.16</v>
      </c>
      <c r="BN7" s="24">
        <v>954.29</v>
      </c>
      <c r="BO7" s="24">
        <v>1332.23</v>
      </c>
      <c r="BP7" s="24">
        <v>652.82000000000005</v>
      </c>
      <c r="BQ7" s="24">
        <v>36.6</v>
      </c>
      <c r="BR7" s="24">
        <v>38.090000000000003</v>
      </c>
      <c r="BS7" s="24">
        <v>39.9</v>
      </c>
      <c r="BT7" s="24">
        <v>36.06</v>
      </c>
      <c r="BU7" s="24">
        <v>35.049999999999997</v>
      </c>
      <c r="BV7" s="24">
        <v>58.12</v>
      </c>
      <c r="BW7" s="24">
        <v>48.2</v>
      </c>
      <c r="BX7" s="24">
        <v>30.88</v>
      </c>
      <c r="BY7" s="24">
        <v>34.03</v>
      </c>
      <c r="BZ7" s="24">
        <v>26.53</v>
      </c>
      <c r="CA7" s="24">
        <v>97.61</v>
      </c>
      <c r="CB7" s="24">
        <v>441.6</v>
      </c>
      <c r="CC7" s="24">
        <v>451.92</v>
      </c>
      <c r="CD7" s="24">
        <v>437.08</v>
      </c>
      <c r="CE7" s="24">
        <v>485.65</v>
      </c>
      <c r="CF7" s="24">
        <v>496.84</v>
      </c>
      <c r="CG7" s="24">
        <v>304.98</v>
      </c>
      <c r="CH7" s="24">
        <v>345.96</v>
      </c>
      <c r="CI7" s="24">
        <v>525.91999999999996</v>
      </c>
      <c r="CJ7" s="24">
        <v>470.79</v>
      </c>
      <c r="CK7" s="24">
        <v>628.99</v>
      </c>
      <c r="CL7" s="24">
        <v>138.29</v>
      </c>
      <c r="CM7" s="24">
        <v>37.020000000000003</v>
      </c>
      <c r="CN7" s="24">
        <v>38.04</v>
      </c>
      <c r="CO7" s="24">
        <v>40.08</v>
      </c>
      <c r="CP7" s="24">
        <v>39.76</v>
      </c>
      <c r="CQ7" s="24">
        <v>41.25</v>
      </c>
      <c r="CR7" s="24">
        <v>36.97</v>
      </c>
      <c r="CS7" s="24">
        <v>39.51</v>
      </c>
      <c r="CT7" s="24">
        <v>41.6</v>
      </c>
      <c r="CU7" s="24">
        <v>43.76</v>
      </c>
      <c r="CV7" s="24">
        <v>40.72</v>
      </c>
      <c r="CW7" s="24">
        <v>59.1</v>
      </c>
      <c r="CX7" s="24">
        <v>59.48</v>
      </c>
      <c r="CY7" s="24">
        <v>57.92</v>
      </c>
      <c r="CZ7" s="24">
        <v>58.12</v>
      </c>
      <c r="DA7" s="24">
        <v>61.47</v>
      </c>
      <c r="DB7" s="24">
        <v>63.91</v>
      </c>
      <c r="DC7" s="24">
        <v>67.12</v>
      </c>
      <c r="DD7" s="24">
        <v>61.03</v>
      </c>
      <c r="DE7" s="24">
        <v>64.790000000000006</v>
      </c>
      <c r="DF7" s="24">
        <v>65.75</v>
      </c>
      <c r="DG7" s="24">
        <v>67.569999999999993</v>
      </c>
      <c r="DH7" s="24">
        <v>95.82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0.56999999999999995</v>
      </c>
      <c r="EK7" s="24">
        <v>0</v>
      </c>
      <c r="EL7" s="24">
        <v>0</v>
      </c>
      <c r="EM7" s="24">
        <v>0</v>
      </c>
      <c r="EN7" s="24">
        <v>3.35</v>
      </c>
      <c r="EO7" s="24">
        <v>0.23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2024-02-15T06:15:31Z</cp:lastPrinted>
  <dcterms:created xsi:type="dcterms:W3CDTF">2023-12-12T02:46:09Z</dcterms:created>
  <dcterms:modified xsi:type="dcterms:W3CDTF">2024-02-15T06:17:21Z</dcterms:modified>
  <cp:category/>
</cp:coreProperties>
</file>