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3"/>
  <workbookPr/>
  <mc:AlternateContent xmlns:mc="http://schemas.openxmlformats.org/markup-compatibility/2006">
    <mc:Choice Requires="x15">
      <x15ac:absPath xmlns:x15ac="http://schemas.microsoft.com/office/spreadsheetml/2010/11/ac" url="\\172.25.1.14\建設課\【下水道グループ】専用フォルダ\105_経営比較分析\R5年度\01_経営比較分析表の分析等について\修正\"/>
    </mc:Choice>
  </mc:AlternateContent>
  <xr:revisionPtr revIDLastSave="0" documentId="13_ncr:1_{A3F9A65B-357A-4A7E-B6EB-F41789F7729F}" xr6:coauthVersionLast="36" xr6:coauthVersionMax="36" xr10:uidLastSave="{00000000-0000-0000-0000-000000000000}"/>
  <workbookProtection workbookAlgorithmName="SHA-512" workbookHashValue="xAXrive/0dhJB/eTM+YmOXXkCjC5uKhjB0bifvtOkJveeODxEcqoIGVATvwLQv+1+L9hKJDfSRmwz6avPmN1Pw==" workbookSaltValue="fszGKPElihj9gUq92fpqWw==" workbookSpinCount="100000" lockStructure="1"/>
  <bookViews>
    <workbookView xWindow="0" yWindow="0" windowWidth="10440" windowHeight="729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AT8" i="4" s="1"/>
  <c r="S6" i="5"/>
  <c r="AL8" i="4" s="1"/>
  <c r="R6" i="5"/>
  <c r="Q6" i="5"/>
  <c r="W10" i="4" s="1"/>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BB10" i="4"/>
  <c r="AL10" i="4"/>
  <c r="AD10" i="4"/>
  <c r="P10" i="4"/>
  <c r="B10" i="4"/>
  <c r="AD8" i="4"/>
  <c r="W8" i="4"/>
  <c r="B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<sst xmlns="http://schemas.openxmlformats.org/spreadsheetml/2006/main" count="236" uniqueCount="119">
  <si>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</si>
  <si>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</si>
  <si>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</si>
  <si>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</si>
  <si>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</si>
  <si>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</si>
  <si>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</si>
  <si>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</si>
  <si>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</si>
  <si>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</si>
  <si>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</si>
  <si>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</si>
  <si>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</si>
  <si>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</si>
  <si>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</si>
  <si>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</si>
  <si>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</si>
  <si>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</si>
  <si>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</si>
  <si>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</si>
  <si>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</si>
  <si>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</si>
  <si>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</si>
  <si>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</si>
  <si>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</si>
  <si>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</si>
  <si>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</si>
  <si>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</si>
  <si>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</si>
  <si>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</si>
  <si>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</si>
  <si>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</si>
  <si>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</si>
  <si>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</si>
  <si>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</si>
  <si>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</si>
  <si>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</si>
  <si>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</si>
  <si>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</si>
  <si>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</si>
  <si>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</si>
  <si>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</si>
  <si>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</si>
  <si>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</si>
  <si>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</si>
  <si>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</si>
  <si>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</si>
  <si>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</si>
  <si>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</si>
  <si>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</si>
  <si>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</si>
  <si>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</si>
  <si>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</si>
  <si>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</si>
  <si>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</si>
  <si>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</si>
  <si>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</si>
  <si>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</si>
  <si>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</si>
  <si>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</si>
  <si>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</si>
  <si>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</si>
  <si>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</si>
  <si>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</si>
  <si>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</si>
  <si>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</si>
  <si>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</si>
  <si>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</si>
  <si>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</si>
  <si>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</si>
  <si>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</si>
  <si>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</si>
  <si>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</si>
  <si>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</si>
  <si>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</si>
  <si>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</si>
  <si>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</si>
  <si>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</si>
  <si>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</si>
  <si>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</si>
  <si>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</si>
  <si>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</si>
  <si>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</si>
  <si>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</si>
  <si>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</si>
  <si>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</si>
  <si>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</si>
  <si>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</si>
  <si>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</si>
  <si>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</si>
  <si>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</si>
  <si>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</si>
  <si>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</si>
  <si>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</si>
  <si>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</si>
  <si>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</si>
  <si>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</si>
  <si>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</si>
  <si>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階上町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</si>
  <si>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</si>
  <si>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</si>
  <si>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</si>
  <si>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</si>
  <si>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</si>
  <si>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</si>
  <si>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</si>
  <si>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</si>
  <si>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</si>
  <si>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</si>
  <si>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</si>
  <si>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</si>
  <si>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</si>
  <si>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</si>
  <si>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</si>
  <si>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</si>
  <si>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</si>
  <si>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東日本大震災の被害を受け、電気設備の入れ替えを行ったが、大規模な更新は行っていない。
　平成11年の供用開始から20年以上が経過し、機械設備等は標準的耐用年数を経過している状況である。
　管路については平成28年度から令和2年度にかけ清掃を実施。今年度機能保全計画を策定したことから、今後は計画に基づき更新及び改築等について検討していく。</t>
    <rPh sb="59" eb="61">
      <t>イジョウ</t>
    </rPh>
    <rPh sb="123" eb="126">
      <t>コンネンド</t>
    </rPh>
    <rPh sb="126" eb="128">
      <t>キノウ</t>
    </rPh>
    <rPh sb="128" eb="130">
      <t>ホゼン</t>
    </rPh>
    <rPh sb="130" eb="132">
      <t>ケイカク</t>
    </rPh>
    <rPh sb="133" eb="135">
      <t>サクテイ</t>
    </rPh>
    <rPh sb="142" eb="144">
      <t>コンゴ</t>
    </rPh>
    <rPh sb="145" eb="147">
      <t>ケイカク</t>
    </rPh>
    <rPh sb="148" eb="149">
      <t>モト</t>
    </rPh>
    <rPh sb="151" eb="153">
      <t>コウシン</t>
    </rPh>
    <rPh sb="153" eb="154">
      <t>オヨ</t>
    </rPh>
    <phoneticPr fontId="4"/>
  </si>
  <si>
    <t>漁業集落排水事業については、概ね類似団体に近い経営状態であるが、事業が完了していること及び区域内人口の減少もあることから接続数の大幅な増加は見込めない状況である。
　料金改定を実施し、使用料収入を確保するとともに、維持管理費を抑えつつ更新及び改築等の投資を検討し、経営の健全化を目指す。</t>
    <rPh sb="117" eb="119">
      <t>コウシン</t>
    </rPh>
    <rPh sb="119" eb="120">
      <t>オヨ</t>
    </rPh>
    <phoneticPr fontId="4"/>
  </si>
  <si>
    <t>➀収益的収支比率について
　前年度と比較して、2.59ポイントの増加。近年は80％台で推移しており、赤字経営が慢性化している状況である。
④企業債残高対事業規模比率について
　類似団体と比較して低水準となっている。事業完了しており年々減少する見込みである。
⑤経費回収率について
　前年度より5.91ポイントの減少。収益的収支比率と比較して低い水準にあり、使用料収入以外の収入に依存している状況にある。
⑥汚水処理原価について
　有収水量の減に対し汚水処理費が増加したため、類似団体より高い水準となった。事業が完了しており接続件数の増は見込めないことから、経営の健全化を図るため、維持管理費の削減と料金改定の実施を検討する。
⑦施設利用率について
　前年度から比較してほぼ横ばいの状態である。類似団体より高い水準にあるが、施設利用が過大な状況ではない。
⑧水洗化率について
　前年度から比較してほぼ横ばいの状態である。
　事業の完了及び区域内人口の減少により、大幅な接続数の増加は見込めない状況にある。引き続き下水道の加入促進を図り使用料収入を確保する。</t>
    <rPh sb="32" eb="34">
      <t>ゾウカ</t>
    </rPh>
    <rPh sb="41" eb="42">
      <t>ダイ</t>
    </rPh>
    <rPh sb="155" eb="157">
      <t>ゲンショウ</t>
    </rPh>
    <rPh sb="336" eb="337">
      <t>ヨコ</t>
    </rPh>
    <rPh sb="340" eb="342">
      <t>ジョウタイ</t>
    </rPh>
    <rPh sb="393" eb="395">
      <t>ヒカク</t>
    </rPh>
    <rPh sb="451" eb="452">
      <t>ヒ</t>
    </rPh>
    <rPh sb="453" eb="454">
      <t>ツヅ</t>
    </rPh>
    <rPh sb="455" eb="458">
      <t>ゲスイドウ</t>
    </rPh>
    <rPh sb="459" eb="461">
      <t>カニュウ</t>
    </rPh>
    <rPh sb="461" eb="463">
      <t>ソクシン</t>
    </rPh>
    <rPh sb="464" eb="465">
      <t>ハカ</t>
    </rPh>
    <rPh sb="466" eb="469">
      <t>シヨウリョウ</t>
    </rPh>
    <rPh sb="469" eb="471">
      <t>シュウニュウ</t>
    </rPh>
    <rPh sb="472" eb="474">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</si>
</sst>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D0-467D-B22A-CB01558A1F6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c:v>0.01</c:v>
                </c:pt>
                <c:pt idx="4">
                  <c:v>0.01</c:v>
                </c:pt>
              </c:numCache>
            </c:numRef>
          </c:val>
          <c:smooth val="0"/>
          <c:extLst>
            <c:ext xmlns:c16="http://schemas.microsoft.com/office/drawing/2014/chart" uri="{C3380CC4-5D6E-409C-BE32-E72D297353CC}">
              <c16:uniqueId val="{00000001-65D0-467D-B22A-CB01558A1F6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33.26</c:v>
                </c:pt>
                <c:pt idx="1">
                  <c:v>34.58</c:v>
                </c:pt>
                <c:pt idx="2">
                  <c:v>33.26</c:v>
                </c:pt>
                <c:pt idx="3">
                  <c:v>32.82</c:v>
                </c:pt>
                <c:pt idx="4">
                  <c:v>31.28</c:v>
                </c:pt>
              </c:numCache>
            </c:numRef>
          </c:val>
          <c:extLst>
            <c:ext xmlns:c16="http://schemas.microsoft.com/office/drawing/2014/chart" uri="{C3380CC4-5D6E-409C-BE32-E72D297353CC}">
              <c16:uniqueId val="{00000000-D637-4861-A629-45845117DCE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28.77</c:v>
                </c:pt>
                <c:pt idx="4">
                  <c:v>26.22</c:v>
                </c:pt>
              </c:numCache>
            </c:numRef>
          </c:val>
          <c:smooth val="0"/>
          <c:extLst>
            <c:ext xmlns:c16="http://schemas.microsoft.com/office/drawing/2014/chart" uri="{C3380CC4-5D6E-409C-BE32-E72D297353CC}">
              <c16:uniqueId val="{00000001-D637-4861-A629-45845117DCE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70.16</c:v>
                </c:pt>
                <c:pt idx="1">
                  <c:v>69.3</c:v>
                </c:pt>
                <c:pt idx="2">
                  <c:v>69.67</c:v>
                </c:pt>
                <c:pt idx="3">
                  <c:v>69.41</c:v>
                </c:pt>
                <c:pt idx="4">
                  <c:v>69.3</c:v>
                </c:pt>
              </c:numCache>
            </c:numRef>
          </c:val>
          <c:extLst>
            <c:ext xmlns:c16="http://schemas.microsoft.com/office/drawing/2014/chart" uri="{C3380CC4-5D6E-409C-BE32-E72D297353CC}">
              <c16:uniqueId val="{00000000-AED2-4299-8334-0C2BEEB6E0A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78.900000000000006</c:v>
                </c:pt>
                <c:pt idx="4">
                  <c:v>78.03</c:v>
                </c:pt>
              </c:numCache>
            </c:numRef>
          </c:val>
          <c:smooth val="0"/>
          <c:extLst>
            <c:ext xmlns:c16="http://schemas.microsoft.com/office/drawing/2014/chart" uri="{C3380CC4-5D6E-409C-BE32-E72D297353CC}">
              <c16:uniqueId val="{00000001-AED2-4299-8334-0C2BEEB6E0A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88.93</c:v>
                </c:pt>
                <c:pt idx="1">
                  <c:v>88.16</c:v>
                </c:pt>
                <c:pt idx="2">
                  <c:v>89.28</c:v>
                </c:pt>
                <c:pt idx="3">
                  <c:v>81.92</c:v>
                </c:pt>
                <c:pt idx="4">
                  <c:v>84.51</c:v>
                </c:pt>
              </c:numCache>
            </c:numRef>
          </c:val>
          <c:extLst>
            <c:ext xmlns:c16="http://schemas.microsoft.com/office/drawing/2014/chart" uri="{C3380CC4-5D6E-409C-BE32-E72D297353CC}">
              <c16:uniqueId val="{00000000-E55E-4EEE-B687-1D249206552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5E-4EEE-B687-1D249206552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90-4385-AFF4-52AB111FBE0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90-4385-AFF4-52AB111FBE0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AC-40C4-9E7C-84CE062EB34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AC-40C4-9E7C-84CE062EB34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C0-4ECE-B82B-71785A187B2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C0-4ECE-B82B-71785A187B2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93-4C80-B45B-DF488E81DD7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93-4C80-B45B-DF488E81DD7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624</c:v>
                </c:pt>
                <c:pt idx="1">
                  <c:v>525.02</c:v>
                </c:pt>
                <c:pt idx="2">
                  <c:v>463.08</c:v>
                </c:pt>
                <c:pt idx="3">
                  <c:v>432.82</c:v>
                </c:pt>
                <c:pt idx="4">
                  <c:v>379.02</c:v>
                </c:pt>
              </c:numCache>
            </c:numRef>
          </c:val>
          <c:extLst>
            <c:ext xmlns:c16="http://schemas.microsoft.com/office/drawing/2014/chart" uri="{C3380CC4-5D6E-409C-BE32-E72D297353CC}">
              <c16:uniqueId val="{00000000-C890-4C2F-A1BB-64E1E194AE4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1056.55</c:v>
                </c:pt>
                <c:pt idx="4">
                  <c:v>1278.54</c:v>
                </c:pt>
              </c:numCache>
            </c:numRef>
          </c:val>
          <c:smooth val="0"/>
          <c:extLst>
            <c:ext xmlns:c16="http://schemas.microsoft.com/office/drawing/2014/chart" uri="{C3380CC4-5D6E-409C-BE32-E72D297353CC}">
              <c16:uniqueId val="{00000001-C890-4C2F-A1BB-64E1E194AE4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35.57</c:v>
                </c:pt>
                <c:pt idx="1">
                  <c:v>33.64</c:v>
                </c:pt>
                <c:pt idx="2">
                  <c:v>24.15</c:v>
                </c:pt>
                <c:pt idx="3">
                  <c:v>31.69</c:v>
                </c:pt>
                <c:pt idx="4">
                  <c:v>25.78</c:v>
                </c:pt>
              </c:numCache>
            </c:numRef>
          </c:val>
          <c:extLst>
            <c:ext xmlns:c16="http://schemas.microsoft.com/office/drawing/2014/chart" uri="{C3380CC4-5D6E-409C-BE32-E72D297353CC}">
              <c16:uniqueId val="{00000000-9E39-4717-ABAC-710F3D5DDF6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40</c:v>
                </c:pt>
                <c:pt idx="4">
                  <c:v>38.74</c:v>
                </c:pt>
              </c:numCache>
            </c:numRef>
          </c:val>
          <c:smooth val="0"/>
          <c:extLst>
            <c:ext xmlns:c16="http://schemas.microsoft.com/office/drawing/2014/chart" uri="{C3380CC4-5D6E-409C-BE32-E72D297353CC}">
              <c16:uniqueId val="{00000001-9E39-4717-ABAC-710F3D5DDF6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442.43</c:v>
                </c:pt>
                <c:pt idx="1">
                  <c:v>502.74</c:v>
                </c:pt>
                <c:pt idx="2">
                  <c:v>713.87</c:v>
                </c:pt>
                <c:pt idx="3">
                  <c:v>542.69000000000005</c:v>
                </c:pt>
                <c:pt idx="4">
                  <c:v>662.35</c:v>
                </c:pt>
              </c:numCache>
            </c:numRef>
          </c:val>
          <c:extLst>
            <c:ext xmlns:c16="http://schemas.microsoft.com/office/drawing/2014/chart" uri="{C3380CC4-5D6E-409C-BE32-E72D297353CC}">
              <c16:uniqueId val="{00000000-941A-45A9-916D-CDE29C6F77A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437.27</c:v>
                </c:pt>
                <c:pt idx="4">
                  <c:v>456.72</c:v>
                </c:pt>
              </c:numCache>
            </c:numRef>
          </c:val>
          <c:smooth val="0"/>
          <c:extLst>
            <c:ext xmlns:c16="http://schemas.microsoft.com/office/drawing/2014/chart" uri="{C3380CC4-5D6E-409C-BE32-E72D297353CC}">
              <c16:uniqueId val="{00000001-941A-45A9-916D-CDE29C6F77A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7"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青森県　階上町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47">
        <f>データ!S6</f>
        <v>12909</v>
      </c>
      <c r="AM8" s="47"/>
      <c r="AN8" s="47"/>
      <c r="AO8" s="47"/>
      <c r="AP8" s="47"/>
      <c r="AQ8" s="47"/>
      <c r="AR8" s="47"/>
      <c r="AS8" s="47"/>
      <c r="AT8" s="46">
        <f>データ!T6</f>
        <v>94</v>
      </c>
      <c r="AU8" s="46"/>
      <c r="AV8" s="46"/>
      <c r="AW8" s="46"/>
      <c r="AX8" s="46"/>
      <c r="AY8" s="46"/>
      <c r="AZ8" s="46"/>
      <c r="BA8" s="46"/>
      <c r="BB8" s="46">
        <f>データ!U6</f>
        <v>137.33000000000001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7" t="s">
        <v>20</v>
      </c>
      <c r="BM9" s="58"/>
      <c r="BN9" s="59" t="s">
        <v>21</v>
      </c>
      <c r="BO9" s="59"/>
      <c r="BP9" s="59"/>
      <c r="BQ9" s="59"/>
      <c r="BR9" s="59"/>
      <c r="BS9" s="59"/>
      <c r="BT9" s="59"/>
      <c r="BU9" s="59"/>
      <c r="BV9" s="59"/>
      <c r="BW9" s="59"/>
      <c r="BX9" s="59"/>
      <c r="BY9" s="60"/>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5.35</v>
      </c>
      <c r="Q10" s="46"/>
      <c r="R10" s="46"/>
      <c r="S10" s="46"/>
      <c r="T10" s="46"/>
      <c r="U10" s="46"/>
      <c r="V10" s="46"/>
      <c r="W10" s="46">
        <f>データ!Q6</f>
        <v>82.23</v>
      </c>
      <c r="X10" s="46"/>
      <c r="Y10" s="46"/>
      <c r="Z10" s="46"/>
      <c r="AA10" s="46"/>
      <c r="AB10" s="46"/>
      <c r="AC10" s="46"/>
      <c r="AD10" s="47">
        <f>データ!R6</f>
        <v>3226</v>
      </c>
      <c r="AE10" s="47"/>
      <c r="AF10" s="47"/>
      <c r="AG10" s="47"/>
      <c r="AH10" s="47"/>
      <c r="AI10" s="47"/>
      <c r="AJ10" s="47"/>
      <c r="AK10" s="2"/>
      <c r="AL10" s="47">
        <f>データ!V6</f>
        <v>684</v>
      </c>
      <c r="AM10" s="47"/>
      <c r="AN10" s="47"/>
      <c r="AO10" s="47"/>
      <c r="AP10" s="47"/>
      <c r="AQ10" s="47"/>
      <c r="AR10" s="47"/>
      <c r="AS10" s="47"/>
      <c r="AT10" s="46">
        <f>データ!W6</f>
        <v>1.17</v>
      </c>
      <c r="AU10" s="46"/>
      <c r="AV10" s="46"/>
      <c r="AW10" s="46"/>
      <c r="AX10" s="46"/>
      <c r="AY10" s="46"/>
      <c r="AZ10" s="46"/>
      <c r="BA10" s="46"/>
      <c r="BB10" s="46">
        <f>データ!X6</f>
        <v>584.62</v>
      </c>
      <c r="BC10" s="46"/>
      <c r="BD10" s="46"/>
      <c r="BE10" s="46"/>
      <c r="BF10" s="46"/>
      <c r="BG10" s="46"/>
      <c r="BH10" s="46"/>
      <c r="BI10" s="46"/>
      <c r="BJ10" s="2"/>
      <c r="BK10" s="2"/>
      <c r="BL10" s="48" t="s">
        <v>22</v>
      </c>
      <c r="BM10" s="49"/>
      <c r="BN10" s="50" t="s">
        <v>23</v>
      </c>
      <c r="BO10" s="50"/>
      <c r="BP10" s="50"/>
      <c r="BQ10" s="50"/>
      <c r="BR10" s="50"/>
      <c r="BS10" s="50"/>
      <c r="BT10" s="50"/>
      <c r="BU10" s="50"/>
      <c r="BV10" s="50"/>
      <c r="BW10" s="50"/>
      <c r="BX10" s="50"/>
      <c r="BY10" s="5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118</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2"/>
      <c r="BM44" s="43"/>
      <c r="BN44" s="43"/>
      <c r="BO44" s="43"/>
      <c r="BP44" s="43"/>
      <c r="BQ44" s="43"/>
      <c r="BR44" s="43"/>
      <c r="BS44" s="43"/>
      <c r="BT44" s="43"/>
      <c r="BU44" s="43"/>
      <c r="BV44" s="43"/>
      <c r="BW44" s="43"/>
      <c r="BX44" s="43"/>
      <c r="BY44" s="43"/>
      <c r="BZ44" s="4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116</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39"/>
      <c r="BM60" s="40"/>
      <c r="BN60" s="40"/>
      <c r="BO60" s="40"/>
      <c r="BP60" s="40"/>
      <c r="BQ60" s="40"/>
      <c r="BR60" s="40"/>
      <c r="BS60" s="40"/>
      <c r="BT60" s="40"/>
      <c r="BU60" s="40"/>
      <c r="BV60" s="40"/>
      <c r="BW60" s="40"/>
      <c r="BX60" s="40"/>
      <c r="BY60" s="40"/>
      <c r="BZ60" s="41"/>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117</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【1,078.44】</v>
      </c>
      <c r="I86" s="12" t="str">
        <f>データ!CA6</f>
        <v>【41.91】</v>
      </c>
      <c r="J86" s="12" t="str">
        <f>データ!CL6</f>
        <v>【420.17】</v>
      </c>
      <c r="K86" s="12" t="str">
        <f>データ!CW6</f>
        <v>【29.92】</v>
      </c>
      <c r="L86" s="12" t="str">
        <f>データ!DH6</f>
        <v>【80.39】</v>
      </c>
      <c r="M86" s="12" t="s">
        <v>43</v>
      </c>
      <c r="N86" s="12" t="s">
        <v>43</v>
      </c>
      <c r="O86" s="12" t="str">
        <f>データ!EO6</f>
        <v>【0.01】</v>
      </c>
    </row>
  </sheetData>
  <sheetProtection algorithmName="SHA-512" hashValue="DWR//j4Q3y/XrxOn+Zo3fSW+MpQpFWE5io3TDRFaerL+S5w6Z3jBHIbtQGXXrWRJvRUZ6xTtmySicvDPmEm0sw==" saltValue="H5BWggI4mX8qzl8OTi0YT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L8:BM8"/>
    <mergeCell ref="BN8:BY8"/>
    <mergeCell ref="B8:H8"/>
    <mergeCell ref="I8:O8"/>
    <mergeCell ref="P8:V8"/>
    <mergeCell ref="W8:AC8"/>
    <mergeCell ref="AD8:AJ8"/>
    <mergeCell ref="AD9:AJ9"/>
    <mergeCell ref="AL8:AS8"/>
    <mergeCell ref="AL9:AS9"/>
    <mergeCell ref="AT8:BA8"/>
    <mergeCell ref="BB8:BI8"/>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AD10:AJ10"/>
    <mergeCell ref="B9:H9"/>
    <mergeCell ref="B10:H10"/>
    <mergeCell ref="I10:O10"/>
    <mergeCell ref="P10:V10"/>
    <mergeCell ref="W10:AC10"/>
    <mergeCell ref="I9:O9"/>
    <mergeCell ref="P9:V9"/>
    <mergeCell ref="W9:AC9"/>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24465</v>
      </c>
      <c r="D6" s="19">
        <f t="shared" si="3"/>
        <v>47</v>
      </c>
      <c r="E6" s="19">
        <f t="shared" si="3"/>
        <v>17</v>
      </c>
      <c r="F6" s="19">
        <f t="shared" si="3"/>
        <v>6</v>
      </c>
      <c r="G6" s="19">
        <f t="shared" si="3"/>
        <v>0</v>
      </c>
      <c r="H6" s="19" t="str">
        <f t="shared" si="3"/>
        <v>青森県　階上町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5.35</v>
      </c>
      <c r="Q6" s="20">
        <f t="shared" si="3"/>
        <v>82.23</v>
      </c>
      <c r="R6" s="20">
        <f t="shared" si="3"/>
        <v>3226</v>
      </c>
      <c r="S6" s="20">
        <f t="shared" si="3"/>
        <v>12909</v>
      </c>
      <c r="T6" s="20">
        <f t="shared" si="3"/>
        <v>94</v>
      </c>
      <c r="U6" s="20">
        <f t="shared" si="3"/>
        <v>137.33000000000001</v>
      </c>
      <c r="V6" s="20">
        <f t="shared" si="3"/>
        <v>684</v>
      </c>
      <c r="W6" s="20">
        <f t="shared" si="3"/>
        <v>1.17</v>
      </c>
      <c r="X6" s="20">
        <f t="shared" si="3"/>
        <v>584.62</v>
      </c>
      <c r="Y6" s="21">
        <f>IF(Y7="",NA(),Y7)</f>
        <v>88.93</v>
      </c>
      <c r="Z6" s="21">
        <f t="shared" ref="Z6:AH6" si="4">IF(Z7="",NA(),Z7)</f>
        <v>88.16</v>
      </c>
      <c r="AA6" s="21">
        <f t="shared" si="4"/>
        <v>89.28</v>
      </c>
      <c r="AB6" s="21">
        <f t="shared" si="4"/>
        <v>81.92</v>
      </c>
      <c r="AC6" s="21">
        <f t="shared" si="4"/>
        <v>84.51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624</v>
      </c>
      <c r="BG6" s="21">
        <f t="shared" ref="BG6:BO6" si="7">IF(BG7="",NA(),BG7)</f>
        <v>525.02</v>
      </c>
      <c r="BH6" s="21">
        <f t="shared" si="7"/>
        <v>463.08</v>
      </c>
      <c r="BI6" s="21">
        <f t="shared" si="7"/>
        <v>432.82</v>
      </c>
      <c r="BJ6" s="21">
        <f t="shared" si="7"/>
        <v>379.02</v>
      </c>
      <c r="BK6" s="21">
        <f t="shared" si="7"/>
        <v>1006.65</v>
      </c>
      <c r="BL6" s="21">
        <f t="shared" si="7"/>
        <v>998.42</v>
      </c>
      <c r="BM6" s="21">
        <f t="shared" si="7"/>
        <v>1095.52</v>
      </c>
      <c r="BN6" s="21">
        <f t="shared" si="7"/>
        <v>1056.55</v>
      </c>
      <c r="BO6" s="21">
        <f t="shared" si="7"/>
        <v>1278.54</v>
      </c>
      <c r="BP6" s="20" t="str">
        <f>IF(BP7="","",IF(BP7="-","【-】","【"&amp;SUBSTITUTE(TEXT(BP7,"#,##0.00"),"-","△")&amp;"】"))</f>
        <v>【1,078.44】</v>
      </c>
      <c r="BQ6" s="21">
        <f>IF(BQ7="",NA(),BQ7)</f>
        <v>35.57</v>
      </c>
      <c r="BR6" s="21">
        <f t="shared" ref="BR6:BZ6" si="8">IF(BR7="",NA(),BR7)</f>
        <v>33.64</v>
      </c>
      <c r="BS6" s="21">
        <f t="shared" si="8"/>
        <v>24.15</v>
      </c>
      <c r="BT6" s="21">
        <f t="shared" si="8"/>
        <v>31.69</v>
      </c>
      <c r="BU6" s="21">
        <f t="shared" si="8"/>
        <v>25.78</v>
      </c>
      <c r="BV6" s="21">
        <f t="shared" si="8"/>
        <v>43.43</v>
      </c>
      <c r="BW6" s="21">
        <f t="shared" si="8"/>
        <v>41.41</v>
      </c>
      <c r="BX6" s="21">
        <f t="shared" si="8"/>
        <v>39.64</v>
      </c>
      <c r="BY6" s="21">
        <f t="shared" si="8"/>
        <v>40</v>
      </c>
      <c r="BZ6" s="21">
        <f t="shared" si="8"/>
        <v>38.74</v>
      </c>
      <c r="CA6" s="20" t="str">
        <f>IF(CA7="","",IF(CA7="-","【-】","【"&amp;SUBSTITUTE(TEXT(CA7,"#,##0.00"),"-","△")&amp;"】"))</f>
        <v>【41.91】</v>
      </c>
      <c r="CB6" s="21">
        <f>IF(CB7="",NA(),CB7)</f>
        <v>442.43</v>
      </c>
      <c r="CC6" s="21">
        <f t="shared" ref="CC6:CK6" si="9">IF(CC7="",NA(),CC7)</f>
        <v>502.74</v>
      </c>
      <c r="CD6" s="21">
        <f t="shared" si="9"/>
        <v>713.87</v>
      </c>
      <c r="CE6" s="21">
        <f t="shared" si="9"/>
        <v>542.69000000000005</v>
      </c>
      <c r="CF6" s="21">
        <f t="shared" si="9"/>
        <v>662.35</v>
      </c>
      <c r="CG6" s="21">
        <f t="shared" si="9"/>
        <v>400.44</v>
      </c>
      <c r="CH6" s="21">
        <f t="shared" si="9"/>
        <v>417.56</v>
      </c>
      <c r="CI6" s="21">
        <f t="shared" si="9"/>
        <v>449.72</v>
      </c>
      <c r="CJ6" s="21">
        <f t="shared" si="9"/>
        <v>437.27</v>
      </c>
      <c r="CK6" s="21">
        <f t="shared" si="9"/>
        <v>456.72</v>
      </c>
      <c r="CL6" s="20" t="str">
        <f>IF(CL7="","",IF(CL7="-","【-】","【"&amp;SUBSTITUTE(TEXT(CL7,"#,##0.00"),"-","△")&amp;"】"))</f>
        <v>【420.17】</v>
      </c>
      <c r="CM6" s="21">
        <f>IF(CM7="",NA(),CM7)</f>
        <v>33.26</v>
      </c>
      <c r="CN6" s="21">
        <f t="shared" ref="CN6:CV6" si="10">IF(CN7="",NA(),CN7)</f>
        <v>34.58</v>
      </c>
      <c r="CO6" s="21">
        <f t="shared" si="10"/>
        <v>33.26</v>
      </c>
      <c r="CP6" s="21">
        <f t="shared" si="10"/>
        <v>32.82</v>
      </c>
      <c r="CQ6" s="21">
        <f t="shared" si="10"/>
        <v>31.28</v>
      </c>
      <c r="CR6" s="21">
        <f t="shared" si="10"/>
        <v>32.229999999999997</v>
      </c>
      <c r="CS6" s="21">
        <f t="shared" si="10"/>
        <v>32.479999999999997</v>
      </c>
      <c r="CT6" s="21">
        <f t="shared" si="10"/>
        <v>30.19</v>
      </c>
      <c r="CU6" s="21">
        <f t="shared" si="10"/>
        <v>28.77</v>
      </c>
      <c r="CV6" s="21">
        <f t="shared" si="10"/>
        <v>26.22</v>
      </c>
      <c r="CW6" s="20" t="str">
        <f>IF(CW7="","",IF(CW7="-","【-】","【"&amp;SUBSTITUTE(TEXT(CW7,"#,##0.00"),"-","△")&amp;"】"))</f>
        <v>【29.92】</v>
      </c>
      <c r="CX6" s="21">
        <f>IF(CX7="",NA(),CX7)</f>
        <v>70.16</v>
      </c>
      <c r="CY6" s="21">
        <f t="shared" ref="CY6:DG6" si="11">IF(CY7="",NA(),CY7)</f>
        <v>69.3</v>
      </c>
      <c r="CZ6" s="21">
        <f t="shared" si="11"/>
        <v>69.67</v>
      </c>
      <c r="DA6" s="21">
        <f t="shared" si="11"/>
        <v>69.41</v>
      </c>
      <c r="DB6" s="21">
        <f t="shared" si="11"/>
        <v>69.3</v>
      </c>
      <c r="DC6" s="21">
        <f t="shared" si="11"/>
        <v>80.8</v>
      </c>
      <c r="DD6" s="21">
        <f t="shared" si="11"/>
        <v>79.2</v>
      </c>
      <c r="DE6" s="21">
        <f t="shared" si="11"/>
        <v>79.09</v>
      </c>
      <c r="DF6" s="21">
        <f t="shared" si="11"/>
        <v>78.900000000000006</v>
      </c>
      <c r="DG6" s="21">
        <f t="shared" si="11"/>
        <v>78.03</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0.01</v>
      </c>
      <c r="EL6" s="21">
        <f t="shared" si="14"/>
        <v>1.6</v>
      </c>
      <c r="EM6" s="21">
        <f t="shared" si="14"/>
        <v>0.01</v>
      </c>
      <c r="EN6" s="21">
        <f t="shared" si="14"/>
        <v>0.01</v>
      </c>
      <c r="EO6" s="20" t="str">
        <f>IF(EO7="","",IF(EO7="-","【-】","【"&amp;SUBSTITUTE(TEXT(EO7,"#,##0.00"),"-","△")&amp;"】"))</f>
        <v>【0.01】</v>
      </c>
    </row>
    <row r="7" spans="1:145" s="22" customFormat="1" x14ac:dyDescent="0.15">
      <c r="A7" s="14"/>
      <c r="B7" s="23">
        <v>2022</v>
      </c>
      <c r="C7" s="23">
        <v>24465</v>
      </c>
      <c r="D7" s="23">
        <v>47</v>
      </c>
      <c r="E7" s="23">
        <v>17</v>
      </c>
      <c r="F7" s="23">
        <v>6</v>
      </c>
      <c r="G7" s="23">
        <v>0</v>
      </c>
      <c r="H7" s="23" t="s">
        <v>98</v>
      </c>
      <c r="I7" s="23" t="s">
        <v>99</v>
      </c>
      <c r="J7" s="23" t="s">
        <v>100</v>
      </c>
      <c r="K7" s="23" t="s">
        <v>101</v>
      </c>
      <c r="L7" s="23" t="s">
        <v>102</v>
      </c>
      <c r="M7" s="23" t="s">
        <v>103</v>
      </c>
      <c r="N7" s="24" t="s">
        <v>104</v>
      </c>
      <c r="O7" s="24" t="s">
        <v>105</v>
      </c>
      <c r="P7" s="24">
        <v>5.35</v>
      </c>
      <c r="Q7" s="24">
        <v>82.23</v>
      </c>
      <c r="R7" s="24">
        <v>3226</v>
      </c>
      <c r="S7" s="24">
        <v>12909</v>
      </c>
      <c r="T7" s="24">
        <v>94</v>
      </c>
      <c r="U7" s="24">
        <v>137.33000000000001</v>
      </c>
      <c r="V7" s="24">
        <v>684</v>
      </c>
      <c r="W7" s="24">
        <v>1.17</v>
      </c>
      <c r="X7" s="24">
        <v>584.62</v>
      </c>
      <c r="Y7" s="24">
        <v>88.93</v>
      </c>
      <c r="Z7" s="24">
        <v>88.16</v>
      </c>
      <c r="AA7" s="24">
        <v>89.28</v>
      </c>
      <c r="AB7" s="24">
        <v>81.92</v>
      </c>
      <c r="AC7" s="24">
        <v>84.51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624</v>
      </c>
      <c r="BG7" s="24">
        <v>525.02</v>
      </c>
      <c r="BH7" s="24">
        <v>463.08</v>
      </c>
      <c r="BI7" s="24">
        <v>432.82</v>
      </c>
      <c r="BJ7" s="24">
        <v>379.02</v>
      </c>
      <c r="BK7" s="24">
        <v>1006.65</v>
      </c>
      <c r="BL7" s="24">
        <v>998.42</v>
      </c>
      <c r="BM7" s="24">
        <v>1095.52</v>
      </c>
      <c r="BN7" s="24">
        <v>1056.55</v>
      </c>
      <c r="BO7" s="24">
        <v>1278.54</v>
      </c>
      <c r="BP7" s="24">
        <v>1078.44</v>
      </c>
      <c r="BQ7" s="24">
        <v>35.57</v>
      </c>
      <c r="BR7" s="24">
        <v>33.64</v>
      </c>
      <c r="BS7" s="24">
        <v>24.15</v>
      </c>
      <c r="BT7" s="24">
        <v>31.69</v>
      </c>
      <c r="BU7" s="24">
        <v>25.78</v>
      </c>
      <c r="BV7" s="24">
        <v>43.43</v>
      </c>
      <c r="BW7" s="24">
        <v>41.41</v>
      </c>
      <c r="BX7" s="24">
        <v>39.64</v>
      </c>
      <c r="BY7" s="24">
        <v>40</v>
      </c>
      <c r="BZ7" s="24">
        <v>38.74</v>
      </c>
      <c r="CA7" s="24">
        <v>41.91</v>
      </c>
      <c r="CB7" s="24">
        <v>442.43</v>
      </c>
      <c r="CC7" s="24">
        <v>502.74</v>
      </c>
      <c r="CD7" s="24">
        <v>713.87</v>
      </c>
      <c r="CE7" s="24">
        <v>542.69000000000005</v>
      </c>
      <c r="CF7" s="24">
        <v>662.35</v>
      </c>
      <c r="CG7" s="24">
        <v>400.44</v>
      </c>
      <c r="CH7" s="24">
        <v>417.56</v>
      </c>
      <c r="CI7" s="24">
        <v>449.72</v>
      </c>
      <c r="CJ7" s="24">
        <v>437.27</v>
      </c>
      <c r="CK7" s="24">
        <v>456.72</v>
      </c>
      <c r="CL7" s="24">
        <v>420.17</v>
      </c>
      <c r="CM7" s="24">
        <v>33.26</v>
      </c>
      <c r="CN7" s="24">
        <v>34.58</v>
      </c>
      <c r="CO7" s="24">
        <v>33.26</v>
      </c>
      <c r="CP7" s="24">
        <v>32.82</v>
      </c>
      <c r="CQ7" s="24">
        <v>31.28</v>
      </c>
      <c r="CR7" s="24">
        <v>32.229999999999997</v>
      </c>
      <c r="CS7" s="24">
        <v>32.479999999999997</v>
      </c>
      <c r="CT7" s="24">
        <v>30.19</v>
      </c>
      <c r="CU7" s="24">
        <v>28.77</v>
      </c>
      <c r="CV7" s="24">
        <v>26.22</v>
      </c>
      <c r="CW7" s="24">
        <v>29.92</v>
      </c>
      <c r="CX7" s="24">
        <v>70.16</v>
      </c>
      <c r="CY7" s="24">
        <v>69.3</v>
      </c>
      <c r="CZ7" s="24">
        <v>69.67</v>
      </c>
      <c r="DA7" s="24">
        <v>69.41</v>
      </c>
      <c r="DB7" s="24">
        <v>69.3</v>
      </c>
      <c r="DC7" s="24">
        <v>80.8</v>
      </c>
      <c r="DD7" s="24">
        <v>79.2</v>
      </c>
      <c r="DE7" s="24">
        <v>79.09</v>
      </c>
      <c r="DF7" s="24">
        <v>78.900000000000006</v>
      </c>
      <c r="DG7" s="24">
        <v>78.03</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0.01</v>
      </c>
      <c r="EL7" s="24">
        <v>1.6</v>
      </c>
      <c r="EM7" s="24">
        <v>0.01</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2024-02-15T06:06:56Z</cp:lastPrinted>
  <dcterms:created xsi:type="dcterms:W3CDTF">2023-12-12T02:57:17Z</dcterms:created>
  <dcterms:modified xsi:type="dcterms:W3CDTF">2024-02-15T06:07:01Z</dcterms:modified>
  <cp:category/>
</cp:coreProperties>
</file>