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anthad\home\home1\ks428\Desktop\"/>
    </mc:Choice>
  </mc:AlternateContent>
  <xr:revisionPtr revIDLastSave="0" documentId="13_ncr:1_{E99CAE52-C762-48A5-AF59-766A2D888EA3}" xr6:coauthVersionLast="36" xr6:coauthVersionMax="36" xr10:uidLastSave="{00000000-0000-0000-0000-000000000000}"/>
  <workbookProtection workbookAlgorithmName="SHA-512" workbookHashValue="3Aw+6/7aWYBFKIkFIC1RYUsPt52qi1ojv9tmbrYoiEG0gHgQ19/3SH95TakXd5/7qL0GYv7hVrAXLZoN85DUDw==" workbookSaltValue="UXQNnA4Yra8z1xKHnNUiqw=="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T6" i="5"/>
  <c r="S6" i="5"/>
  <c r="AL8" i="4" s="1"/>
  <c r="R6" i="5"/>
  <c r="AD10" i="4" s="1"/>
  <c r="Q6" i="5"/>
  <c r="W10" i="4" s="1"/>
  <c r="P6" i="5"/>
  <c r="P10" i="4" s="1"/>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BB8" i="4"/>
  <c r="AT8" i="4"/>
  <c r="W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<sst xmlns="http://schemas.openxmlformats.org/spreadsheetml/2006/main" count="236" uniqueCount="120">
  <si>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</si>
  <si>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</si>
  <si>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</si>
  <si>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</si>
  <si>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</si>
  <si>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</si>
  <si>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</si>
  <si>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</si>
  <si>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</si>
  <si>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</si>
  <si>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</si>
  <si>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</si>
  <si>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</si>
  <si>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</si>
  <si>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</si>
  <si>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</si>
  <si>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</si>
  <si>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</si>
  <si>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</si>
  <si>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</si>
  <si>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</si>
  <si>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</si>
  <si>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</si>
  <si>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</si>
  <si>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</si>
  <si>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</si>
  <si>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</si>
  <si>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</si>
  <si>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</si>
  <si>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</si>
  <si>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</si>
  <si>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</si>
  <si>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</si>
  <si>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</si>
  <si>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</si>
  <si>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</si>
  <si>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</si>
  <si>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</si>
  <si>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</si>
  <si>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</si>
  <si>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</si>
  <si>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</si>
  <si>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</si>
  <si>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</si>
  <si>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</si>
  <si>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</si>
  <si>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</si>
  <si>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</si>
  <si>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</si>
  <si>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</si>
  <si>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</si>
  <si>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</si>
  <si>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</si>
  <si>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</si>
  <si>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</si>
  <si>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</si>
  <si>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</si>
  <si>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</si>
  <si>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</si>
  <si>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</si>
  <si>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</si>
  <si>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</si>
  <si>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</si>
  <si>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</si>
  <si>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</si>
  <si>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</si>
  <si>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</si>
  <si>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</si>
  <si>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</si>
  <si>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</si>
  <si>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</si>
  <si>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</si>
  <si>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</si>
  <si>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</si>
  <si>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</si>
  <si>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</si>
  <si>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</si>
  <si>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</si>
  <si>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</si>
  <si>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</si>
  <si>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</si>
  <si>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</si>
  <si>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</si>
  <si>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</si>
  <si>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</si>
  <si>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</si>
  <si>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</si>
  <si>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</si>
  <si>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</si>
  <si>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</si>
  <si>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</si>
  <si>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</si>
  <si>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</si>
  <si>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</si>
  <si>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</si>
  <si>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</si>
  <si>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</si>
  <si>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</si>
  <si>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南部町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</si>
  <si>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</si>
  <si>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</si>
  <si>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</si>
  <si>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</si>
  <si>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</si>
  <si>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</si>
  <si>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</si>
  <si>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</si>
  <si>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</si>
  <si>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</si>
  <si>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</si>
  <si>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</si>
  <si>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</si>
  <si>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</si>
  <si>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</si>
  <si>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</si>
  <si>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</si>
  <si>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</si>
  <si>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一部供用開始から12年ほどであり建設事業継続中
であるため、総収益が少なく地方債及び他会計繰入金の依存度がさらに高くなることが予想される。
　今後は、下水道への加入促進による接続率の向
上、ストックマネジメント計画による効率的な調査点検、適正な維持管理運営により、平均値に近づけていけるよう努めることが必要である。</t>
    <phoneticPr fontId="4"/>
  </si>
  <si>
    <t>一部供用開始から12年ほどであり建設事業継続中であることにより、地方債及び他会計繰入金の依存度が高い。
　収益的収支比率については、下水道使用料の増加に伴い営業収益が増加したため、令和３年度は増加した。地方債償還金が増加しているため、令和４年度では減少した。今後も償還金の増加による減少がさらに予想される。
　経費回収率については、下水道使用料の増加と処理場修繕料の減少により令和３年度、４年度は増加したが、今後は設備の老朽化に伴い修繕料の増加による減少が予想される。
　また、水洗化率については、高齢者世帯が多いことによる経済的理由等により、下水道の新規加入者が少なく平均値から大きくかけ離れている。
　今後は、更なる下水道加入促進、適正な維持管理運営による汚水処理原価の逓減、経費回収率及び施設利用率の向上を目標に長期的に収支の均衡を図っていくことが求められる。</t>
    <rPh sb="101" eb="104">
      <t>チホウサイ</t>
    </rPh>
    <rPh sb="104" eb="107">
      <t>ショウカンキン</t>
    </rPh>
    <rPh sb="108" eb="110">
      <t>ゾウカ</t>
    </rPh>
    <rPh sb="117" eb="119">
      <t>レイワ</t>
    </rPh>
    <rPh sb="120" eb="122">
      <t>ネンド</t>
    </rPh>
    <rPh sb="124" eb="126">
      <t>ゲンショウ</t>
    </rPh>
    <rPh sb="132" eb="135">
      <t>ショウカンキン</t>
    </rPh>
    <rPh sb="141" eb="143">
      <t>ゲンショウ</t>
    </rPh>
    <rPh sb="195" eb="197">
      <t>ネンド</t>
    </rPh>
    <phoneticPr fontId="4"/>
  </si>
  <si>
    <t>管渠改善率については、現在低い水準である。
　耐用年数を超える管渠はまだ数十年後先であり、比較的新しいため定期点検等により更新が必要な管渠は特に見当たらない。
　しかし、処理場機械電気設備及びマンホールポンプについては、水処理の過程において一部不具合が生じており、更新時期が迫ってきている。
　今後は、耐用年数を超え老朽化していく施設が増加すると予想されるため、ストックマネジメント計画による効率的な調査点検、適正な維持管理運営が必要である。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</si>
</sst>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55-4ED4-87B2-BADDEF78D67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0.56999999999999995</c:v>
                </c:pt>
                <c:pt idx="1">
                  <c:v>0</c:v>
                </c:pt>
                <c:pt idx="2">
                  <c:v>0</c:v>
                </c:pt>
                <c:pt idx="3">
                  <c:v>0</c:v>
                </c:pt>
                <c:pt idx="4" formatCode="#,##0.00;&quot;△&quot;#,##0.00;&quot;-&quot;">
                  <c:v>3.35</c:v>
                </c:pt>
              </c:numCache>
            </c:numRef>
          </c:val>
          <c:smooth val="0"/>
          <c:extLst>
            <c:ext xmlns:c16="http://schemas.microsoft.com/office/drawing/2014/chart" uri="{C3380CC4-5D6E-409C-BE32-E72D297353CC}">
              <c16:uniqueId val="{00000001-7655-4ED4-87B2-BADDEF78D67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37.68</c:v>
                </c:pt>
                <c:pt idx="1">
                  <c:v>39.659999999999997</c:v>
                </c:pt>
                <c:pt idx="2">
                  <c:v>44.48</c:v>
                </c:pt>
                <c:pt idx="3">
                  <c:v>47.59</c:v>
                </c:pt>
                <c:pt idx="4">
                  <c:v>51.56</c:v>
                </c:pt>
              </c:numCache>
            </c:numRef>
          </c:val>
          <c:extLst>
            <c:ext xmlns:c16="http://schemas.microsoft.com/office/drawing/2014/chart" uri="{C3380CC4-5D6E-409C-BE32-E72D297353CC}">
              <c16:uniqueId val="{00000000-66E6-465F-A37C-9C8241B4D8C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36.97</c:v>
                </c:pt>
                <c:pt idx="1">
                  <c:v>39.51</c:v>
                </c:pt>
                <c:pt idx="2">
                  <c:v>41.6</c:v>
                </c:pt>
                <c:pt idx="3">
                  <c:v>43.76</c:v>
                </c:pt>
                <c:pt idx="4">
                  <c:v>40.72</c:v>
                </c:pt>
              </c:numCache>
            </c:numRef>
          </c:val>
          <c:smooth val="0"/>
          <c:extLst>
            <c:ext xmlns:c16="http://schemas.microsoft.com/office/drawing/2014/chart" uri="{C3380CC4-5D6E-409C-BE32-E72D297353CC}">
              <c16:uniqueId val="{00000001-66E6-465F-A37C-9C8241B4D8C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27.91</c:v>
                </c:pt>
                <c:pt idx="1">
                  <c:v>29.65</c:v>
                </c:pt>
                <c:pt idx="2">
                  <c:v>32.04</c:v>
                </c:pt>
                <c:pt idx="3">
                  <c:v>32.450000000000003</c:v>
                </c:pt>
                <c:pt idx="4">
                  <c:v>36.64</c:v>
                </c:pt>
              </c:numCache>
            </c:numRef>
          </c:val>
          <c:extLst>
            <c:ext xmlns:c16="http://schemas.microsoft.com/office/drawing/2014/chart" uri="{C3380CC4-5D6E-409C-BE32-E72D297353CC}">
              <c16:uniqueId val="{00000000-941B-4244-8C85-622CF39047D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67.12</c:v>
                </c:pt>
                <c:pt idx="1">
                  <c:v>61.03</c:v>
                </c:pt>
                <c:pt idx="2">
                  <c:v>64.790000000000006</c:v>
                </c:pt>
                <c:pt idx="3">
                  <c:v>65.75</c:v>
                </c:pt>
                <c:pt idx="4">
                  <c:v>67.569999999999993</c:v>
                </c:pt>
              </c:numCache>
            </c:numRef>
          </c:val>
          <c:smooth val="0"/>
          <c:extLst>
            <c:ext xmlns:c16="http://schemas.microsoft.com/office/drawing/2014/chart" uri="{C3380CC4-5D6E-409C-BE32-E72D297353CC}">
              <c16:uniqueId val="{00000001-941B-4244-8C85-622CF39047D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117.54</c:v>
                </c:pt>
                <c:pt idx="1">
                  <c:v>116.43</c:v>
                </c:pt>
                <c:pt idx="2">
                  <c:v>95.5</c:v>
                </c:pt>
                <c:pt idx="3">
                  <c:v>99.47</c:v>
                </c:pt>
                <c:pt idx="4">
                  <c:v>94.12</c:v>
                </c:pt>
              </c:numCache>
            </c:numRef>
          </c:val>
          <c:extLst>
            <c:ext xmlns:c16="http://schemas.microsoft.com/office/drawing/2014/chart" uri="{C3380CC4-5D6E-409C-BE32-E72D297353CC}">
              <c16:uniqueId val="{00000000-92E8-4740-8596-838E42E48DF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E8-4740-8596-838E42E48DF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37-496D-B326-14A69B64358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37-496D-B326-14A69B64358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7E-49BC-9497-BCD2F567DE5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7E-49BC-9497-BCD2F567DE5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91-4E9A-B035-544C13D28AB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91-4E9A-B035-544C13D28AB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70-40BF-B4D5-70DB0AD54CF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70-40BF-B4D5-70DB0AD54CF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C1-408A-9514-7939A56422E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1689.65</c:v>
                </c:pt>
                <c:pt idx="1">
                  <c:v>808.77</c:v>
                </c:pt>
                <c:pt idx="2">
                  <c:v>560.16</c:v>
                </c:pt>
                <c:pt idx="3">
                  <c:v>954.29</c:v>
                </c:pt>
                <c:pt idx="4">
                  <c:v>1332.23</c:v>
                </c:pt>
              </c:numCache>
            </c:numRef>
          </c:val>
          <c:smooth val="0"/>
          <c:extLst>
            <c:ext xmlns:c16="http://schemas.microsoft.com/office/drawing/2014/chart" uri="{C3380CC4-5D6E-409C-BE32-E72D297353CC}">
              <c16:uniqueId val="{00000001-9EC1-408A-9514-7939A56422E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35.19</c:v>
                </c:pt>
                <c:pt idx="1">
                  <c:v>30.95</c:v>
                </c:pt>
                <c:pt idx="2">
                  <c:v>40.82</c:v>
                </c:pt>
                <c:pt idx="3">
                  <c:v>40.98</c:v>
                </c:pt>
                <c:pt idx="4">
                  <c:v>42.38</c:v>
                </c:pt>
              </c:numCache>
            </c:numRef>
          </c:val>
          <c:extLst>
            <c:ext xmlns:c16="http://schemas.microsoft.com/office/drawing/2014/chart" uri="{C3380CC4-5D6E-409C-BE32-E72D297353CC}">
              <c16:uniqueId val="{00000000-B8C2-4646-826B-78E4D109C4E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58.12</c:v>
                </c:pt>
                <c:pt idx="1">
                  <c:v>48.2</c:v>
                </c:pt>
                <c:pt idx="2">
                  <c:v>30.88</c:v>
                </c:pt>
                <c:pt idx="3">
                  <c:v>34.03</c:v>
                </c:pt>
                <c:pt idx="4">
                  <c:v>26.53</c:v>
                </c:pt>
              </c:numCache>
            </c:numRef>
          </c:val>
          <c:smooth val="0"/>
          <c:extLst>
            <c:ext xmlns:c16="http://schemas.microsoft.com/office/drawing/2014/chart" uri="{C3380CC4-5D6E-409C-BE32-E72D297353CC}">
              <c16:uniqueId val="{00000001-B8C2-4646-826B-78E4D109C4E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482.53</c:v>
                </c:pt>
                <c:pt idx="1">
                  <c:v>546.49</c:v>
                </c:pt>
                <c:pt idx="2">
                  <c:v>420.58</c:v>
                </c:pt>
                <c:pt idx="3">
                  <c:v>416.93</c:v>
                </c:pt>
                <c:pt idx="4">
                  <c:v>408.83</c:v>
                </c:pt>
              </c:numCache>
            </c:numRef>
          </c:val>
          <c:extLst>
            <c:ext xmlns:c16="http://schemas.microsoft.com/office/drawing/2014/chart" uri="{C3380CC4-5D6E-409C-BE32-E72D297353CC}">
              <c16:uniqueId val="{00000000-7684-4EA2-A89A-AA307DD8E50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304.98</c:v>
                </c:pt>
                <c:pt idx="1">
                  <c:v>345.96</c:v>
                </c:pt>
                <c:pt idx="2">
                  <c:v>525.91999999999996</c:v>
                </c:pt>
                <c:pt idx="3">
                  <c:v>470.79</c:v>
                </c:pt>
                <c:pt idx="4">
                  <c:v>628.99</c:v>
                </c:pt>
              </c:numCache>
            </c:numRef>
          </c:val>
          <c:smooth val="0"/>
          <c:extLst>
            <c:ext xmlns:c16="http://schemas.microsoft.com/office/drawing/2014/chart" uri="{C3380CC4-5D6E-409C-BE32-E72D297353CC}">
              <c16:uniqueId val="{00000001-7684-4EA2-A89A-AA307DD8E50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3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南部町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Cd3</v>
      </c>
      <c r="X8" s="71"/>
      <c r="Y8" s="71"/>
      <c r="Z8" s="71"/>
      <c r="AA8" s="71"/>
      <c r="AB8" s="71"/>
      <c r="AC8" s="71"/>
      <c r="AD8" s="72" t="str">
        <f>データ!$M$6</f>
        <v>非設置</v>
      </c>
      <c r="AE8" s="72"/>
      <c r="AF8" s="72"/>
      <c r="AG8" s="72"/>
      <c r="AH8" s="72"/>
      <c r="AI8" s="72"/>
      <c r="AJ8" s="72"/>
      <c r="AK8" s="3"/>
      <c r="AL8" s="51">
        <f>データ!S6</f>
        <v>16965</v>
      </c>
      <c r="AM8" s="51"/>
      <c r="AN8" s="51"/>
      <c r="AO8" s="51"/>
      <c r="AP8" s="51"/>
      <c r="AQ8" s="51"/>
      <c r="AR8" s="51"/>
      <c r="AS8" s="51"/>
      <c r="AT8" s="52">
        <f>データ!T6</f>
        <v>153.12</v>
      </c>
      <c r="AU8" s="52"/>
      <c r="AV8" s="52"/>
      <c r="AW8" s="52"/>
      <c r="AX8" s="52"/>
      <c r="AY8" s="52"/>
      <c r="AZ8" s="52"/>
      <c r="BA8" s="52"/>
      <c r="BB8" s="52">
        <f>データ!U6</f>
        <v>110.8</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12.38</v>
      </c>
      <c r="Q10" s="52"/>
      <c r="R10" s="52"/>
      <c r="S10" s="52"/>
      <c r="T10" s="52"/>
      <c r="U10" s="52"/>
      <c r="V10" s="52"/>
      <c r="W10" s="52">
        <f>データ!Q6</f>
        <v>102.91</v>
      </c>
      <c r="X10" s="52"/>
      <c r="Y10" s="52"/>
      <c r="Z10" s="52"/>
      <c r="AA10" s="52"/>
      <c r="AB10" s="52"/>
      <c r="AC10" s="52"/>
      <c r="AD10" s="51">
        <f>データ!R6</f>
        <v>3170</v>
      </c>
      <c r="AE10" s="51"/>
      <c r="AF10" s="51"/>
      <c r="AG10" s="51"/>
      <c r="AH10" s="51"/>
      <c r="AI10" s="51"/>
      <c r="AJ10" s="51"/>
      <c r="AK10" s="2"/>
      <c r="AL10" s="51">
        <f>データ!V6</f>
        <v>2039</v>
      </c>
      <c r="AM10" s="51"/>
      <c r="AN10" s="51"/>
      <c r="AO10" s="51"/>
      <c r="AP10" s="51"/>
      <c r="AQ10" s="51"/>
      <c r="AR10" s="51"/>
      <c r="AS10" s="51"/>
      <c r="AT10" s="52">
        <f>データ!W6</f>
        <v>1.31</v>
      </c>
      <c r="AU10" s="52"/>
      <c r="AV10" s="52"/>
      <c r="AW10" s="52"/>
      <c r="AX10" s="52"/>
      <c r="AY10" s="52"/>
      <c r="AZ10" s="52"/>
      <c r="BA10" s="52"/>
      <c r="BB10" s="52">
        <f>データ!X6</f>
        <v>1556.49</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118</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117</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44</v>
      </c>
      <c r="O86" s="12" t="str">
        <f>データ!EO6</f>
        <v>【0.23】</v>
      </c>
    </row>
  </sheetData>
  <sheetProtection algorithmName="SHA-512" hashValue="IpOx6GFk2k5f6dno6WHEz+bI2f6MOeiXF63ELRpjEKjA9ftI9Nh5q1uQSiyxa0Y9ZHb5wAUDuxygAUSR+vWBrg==" saltValue="WfIzXPoTQf+n5feCa73c9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24457</v>
      </c>
      <c r="D6" s="19">
        <f t="shared" si="3"/>
        <v>47</v>
      </c>
      <c r="E6" s="19">
        <f t="shared" si="3"/>
        <v>17</v>
      </c>
      <c r="F6" s="19">
        <f t="shared" si="3"/>
        <v>1</v>
      </c>
      <c r="G6" s="19">
        <f t="shared" si="3"/>
        <v>0</v>
      </c>
      <c r="H6" s="19" t="str">
        <f t="shared" si="3"/>
        <v>青森県　南部町</v>
      </c>
      <c r="I6" s="19" t="str">
        <f t="shared" si="3"/>
        <v>法非適用</v>
      </c>
      <c r="J6" s="19" t="str">
        <f t="shared" si="3"/>
        <v>下水道事業</v>
      </c>
      <c r="K6" s="19" t="str">
        <f t="shared" si="3"/>
        <v>公共下水道</v>
      </c>
      <c r="L6" s="19" t="str">
        <f t="shared" si="3"/>
        <v>Cd3</v>
      </c>
      <c r="M6" s="19" t="str">
        <f t="shared" si="3"/>
        <v>非設置</v>
      </c>
      <c r="N6" s="20" t="str">
        <f t="shared" si="3"/>
        <v>-</v>
      </c>
      <c r="O6" s="20" t="str">
        <f t="shared" si="3"/>
        <v>該当数値なし</v>
      </c>
      <c r="P6" s="20">
        <f t="shared" si="3"/>
        <v>12.38</v>
      </c>
      <c r="Q6" s="20">
        <f t="shared" si="3"/>
        <v>102.91</v>
      </c>
      <c r="R6" s="20">
        <f t="shared" si="3"/>
        <v>3170</v>
      </c>
      <c r="S6" s="20">
        <f t="shared" si="3"/>
        <v>16965</v>
      </c>
      <c r="T6" s="20">
        <f t="shared" si="3"/>
        <v>153.12</v>
      </c>
      <c r="U6" s="20">
        <f t="shared" si="3"/>
        <v>110.8</v>
      </c>
      <c r="V6" s="20">
        <f t="shared" si="3"/>
        <v>2039</v>
      </c>
      <c r="W6" s="20">
        <f t="shared" si="3"/>
        <v>1.31</v>
      </c>
      <c r="X6" s="20">
        <f t="shared" si="3"/>
        <v>1556.49</v>
      </c>
      <c r="Y6" s="21">
        <f>IF(Y7="",NA(),Y7)</f>
        <v>117.54</v>
      </c>
      <c r="Z6" s="21">
        <f t="shared" ref="Z6:AH6" si="4">IF(Z7="",NA(),Z7)</f>
        <v>116.43</v>
      </c>
      <c r="AA6" s="21">
        <f t="shared" si="4"/>
        <v>95.5</v>
      </c>
      <c r="AB6" s="21">
        <f t="shared" si="4"/>
        <v>99.47</v>
      </c>
      <c r="AC6" s="21">
        <f t="shared" si="4"/>
        <v>94.12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1689.65</v>
      </c>
      <c r="BL6" s="21">
        <f t="shared" si="7"/>
        <v>808.77</v>
      </c>
      <c r="BM6" s="21">
        <f t="shared" si="7"/>
        <v>560.16</v>
      </c>
      <c r="BN6" s="21">
        <f t="shared" si="7"/>
        <v>954.29</v>
      </c>
      <c r="BO6" s="21">
        <f t="shared" si="7"/>
        <v>1332.23</v>
      </c>
      <c r="BP6" s="20" t="str">
        <f>IF(BP7="","",IF(BP7="-","【-】","【"&amp;SUBSTITUTE(TEXT(BP7,"#,##0.00"),"-","△")&amp;"】"))</f>
        <v>【652.82】</v>
      </c>
      <c r="BQ6" s="21">
        <f>IF(BQ7="",NA(),BQ7)</f>
        <v>35.19</v>
      </c>
      <c r="BR6" s="21">
        <f t="shared" ref="BR6:BZ6" si="8">IF(BR7="",NA(),BR7)</f>
        <v>30.95</v>
      </c>
      <c r="BS6" s="21">
        <f t="shared" si="8"/>
        <v>40.82</v>
      </c>
      <c r="BT6" s="21">
        <f t="shared" si="8"/>
        <v>40.98</v>
      </c>
      <c r="BU6" s="21">
        <f t="shared" si="8"/>
        <v>42.38</v>
      </c>
      <c r="BV6" s="21">
        <f t="shared" si="8"/>
        <v>58.12</v>
      </c>
      <c r="BW6" s="21">
        <f t="shared" si="8"/>
        <v>48.2</v>
      </c>
      <c r="BX6" s="21">
        <f t="shared" si="8"/>
        <v>30.88</v>
      </c>
      <c r="BY6" s="21">
        <f t="shared" si="8"/>
        <v>34.03</v>
      </c>
      <c r="BZ6" s="21">
        <f t="shared" si="8"/>
        <v>26.53</v>
      </c>
      <c r="CA6" s="20" t="str">
        <f>IF(CA7="","",IF(CA7="-","【-】","【"&amp;SUBSTITUTE(TEXT(CA7,"#,##0.00"),"-","△")&amp;"】"))</f>
        <v>【97.61】</v>
      </c>
      <c r="CB6" s="21">
        <f>IF(CB7="",NA(),CB7)</f>
        <v>482.53</v>
      </c>
      <c r="CC6" s="21">
        <f t="shared" ref="CC6:CK6" si="9">IF(CC7="",NA(),CC7)</f>
        <v>546.49</v>
      </c>
      <c r="CD6" s="21">
        <f t="shared" si="9"/>
        <v>420.58</v>
      </c>
      <c r="CE6" s="21">
        <f t="shared" si="9"/>
        <v>416.93</v>
      </c>
      <c r="CF6" s="21">
        <f t="shared" si="9"/>
        <v>408.83</v>
      </c>
      <c r="CG6" s="21">
        <f t="shared" si="9"/>
        <v>304.98</v>
      </c>
      <c r="CH6" s="21">
        <f t="shared" si="9"/>
        <v>345.96</v>
      </c>
      <c r="CI6" s="21">
        <f t="shared" si="9"/>
        <v>525.91999999999996</v>
      </c>
      <c r="CJ6" s="21">
        <f t="shared" si="9"/>
        <v>470.79</v>
      </c>
      <c r="CK6" s="21">
        <f t="shared" si="9"/>
        <v>628.99</v>
      </c>
      <c r="CL6" s="20" t="str">
        <f>IF(CL7="","",IF(CL7="-","【-】","【"&amp;SUBSTITUTE(TEXT(CL7,"#,##0.00"),"-","△")&amp;"】"))</f>
        <v>【138.29】</v>
      </c>
      <c r="CM6" s="21">
        <f>IF(CM7="",NA(),CM7)</f>
        <v>37.68</v>
      </c>
      <c r="CN6" s="21">
        <f t="shared" ref="CN6:CV6" si="10">IF(CN7="",NA(),CN7)</f>
        <v>39.659999999999997</v>
      </c>
      <c r="CO6" s="21">
        <f t="shared" si="10"/>
        <v>44.48</v>
      </c>
      <c r="CP6" s="21">
        <f t="shared" si="10"/>
        <v>47.59</v>
      </c>
      <c r="CQ6" s="21">
        <f t="shared" si="10"/>
        <v>51.56</v>
      </c>
      <c r="CR6" s="21">
        <f t="shared" si="10"/>
        <v>36.97</v>
      </c>
      <c r="CS6" s="21">
        <f t="shared" si="10"/>
        <v>39.51</v>
      </c>
      <c r="CT6" s="21">
        <f t="shared" si="10"/>
        <v>41.6</v>
      </c>
      <c r="CU6" s="21">
        <f t="shared" si="10"/>
        <v>43.76</v>
      </c>
      <c r="CV6" s="21">
        <f t="shared" si="10"/>
        <v>40.72</v>
      </c>
      <c r="CW6" s="20" t="str">
        <f>IF(CW7="","",IF(CW7="-","【-】","【"&amp;SUBSTITUTE(TEXT(CW7,"#,##0.00"),"-","△")&amp;"】"))</f>
        <v>【59.10】</v>
      </c>
      <c r="CX6" s="21">
        <f>IF(CX7="",NA(),CX7)</f>
        <v>27.91</v>
      </c>
      <c r="CY6" s="21">
        <f t="shared" ref="CY6:DG6" si="11">IF(CY7="",NA(),CY7)</f>
        <v>29.65</v>
      </c>
      <c r="CZ6" s="21">
        <f t="shared" si="11"/>
        <v>32.04</v>
      </c>
      <c r="DA6" s="21">
        <f t="shared" si="11"/>
        <v>32.450000000000003</v>
      </c>
      <c r="DB6" s="21">
        <f t="shared" si="11"/>
        <v>36.64</v>
      </c>
      <c r="DC6" s="21">
        <f t="shared" si="11"/>
        <v>67.12</v>
      </c>
      <c r="DD6" s="21">
        <f t="shared" si="11"/>
        <v>61.03</v>
      </c>
      <c r="DE6" s="21">
        <f t="shared" si="11"/>
        <v>64.790000000000006</v>
      </c>
      <c r="DF6" s="21">
        <f t="shared" si="11"/>
        <v>65.75</v>
      </c>
      <c r="DG6" s="21">
        <f t="shared" si="11"/>
        <v>67.569999999999993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0.56999999999999995</v>
      </c>
      <c r="EK6" s="20">
        <f t="shared" si="14"/>
        <v>0</v>
      </c>
      <c r="EL6" s="20">
        <f t="shared" si="14"/>
        <v>0</v>
      </c>
      <c r="EM6" s="20">
        <f t="shared" si="14"/>
        <v>0</v>
      </c>
      <c r="EN6" s="21">
        <f t="shared" si="14"/>
        <v>3.35</v>
      </c>
      <c r="EO6" s="20" t="str">
        <f>IF(EO7="","",IF(EO7="-","【-】","【"&amp;SUBSTITUTE(TEXT(EO7,"#,##0.00"),"-","△")&amp;"】"))</f>
        <v>【0.23】</v>
      </c>
    </row>
    <row r="7" spans="1:145" s="22" customFormat="1" x14ac:dyDescent="0.15">
      <c r="A7" s="14"/>
      <c r="B7" s="23">
        <v>2022</v>
      </c>
      <c r="C7" s="23">
        <v>24457</v>
      </c>
      <c r="D7" s="23">
        <v>47</v>
      </c>
      <c r="E7" s="23">
        <v>17</v>
      </c>
      <c r="F7" s="23">
        <v>1</v>
      </c>
      <c r="G7" s="23">
        <v>0</v>
      </c>
      <c r="H7" s="23" t="s">
        <v>98</v>
      </c>
      <c r="I7" s="23" t="s">
        <v>99</v>
      </c>
      <c r="J7" s="23" t="s">
        <v>100</v>
      </c>
      <c r="K7" s="23" t="s">
        <v>101</v>
      </c>
      <c r="L7" s="23" t="s">
        <v>102</v>
      </c>
      <c r="M7" s="23" t="s">
        <v>103</v>
      </c>
      <c r="N7" s="24" t="s">
        <v>104</v>
      </c>
      <c r="O7" s="24" t="s">
        <v>105</v>
      </c>
      <c r="P7" s="24">
        <v>12.38</v>
      </c>
      <c r="Q7" s="24">
        <v>102.91</v>
      </c>
      <c r="R7" s="24">
        <v>3170</v>
      </c>
      <c r="S7" s="24">
        <v>16965</v>
      </c>
      <c r="T7" s="24">
        <v>153.12</v>
      </c>
      <c r="U7" s="24">
        <v>110.8</v>
      </c>
      <c r="V7" s="24">
        <v>2039</v>
      </c>
      <c r="W7" s="24">
        <v>1.31</v>
      </c>
      <c r="X7" s="24">
        <v>1556.49</v>
      </c>
      <c r="Y7" s="24">
        <v>117.54</v>
      </c>
      <c r="Z7" s="24">
        <v>116.43</v>
      </c>
      <c r="AA7" s="24">
        <v>95.5</v>
      </c>
      <c r="AB7" s="24">
        <v>99.47</v>
      </c>
      <c r="AC7" s="24">
        <v>94.12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1689.65</v>
      </c>
      <c r="BL7" s="24">
        <v>808.77</v>
      </c>
      <c r="BM7" s="24">
        <v>560.16</v>
      </c>
      <c r="BN7" s="24">
        <v>954.29</v>
      </c>
      <c r="BO7" s="24">
        <v>1332.23</v>
      </c>
      <c r="BP7" s="24">
        <v>652.82000000000005</v>
      </c>
      <c r="BQ7" s="24">
        <v>35.19</v>
      </c>
      <c r="BR7" s="24">
        <v>30.95</v>
      </c>
      <c r="BS7" s="24">
        <v>40.82</v>
      </c>
      <c r="BT7" s="24">
        <v>40.98</v>
      </c>
      <c r="BU7" s="24">
        <v>42.38</v>
      </c>
      <c r="BV7" s="24">
        <v>58.12</v>
      </c>
      <c r="BW7" s="24">
        <v>48.2</v>
      </c>
      <c r="BX7" s="24">
        <v>30.88</v>
      </c>
      <c r="BY7" s="24">
        <v>34.03</v>
      </c>
      <c r="BZ7" s="24">
        <v>26.53</v>
      </c>
      <c r="CA7" s="24">
        <v>97.61</v>
      </c>
      <c r="CB7" s="24">
        <v>482.53</v>
      </c>
      <c r="CC7" s="24">
        <v>546.49</v>
      </c>
      <c r="CD7" s="24">
        <v>420.58</v>
      </c>
      <c r="CE7" s="24">
        <v>416.93</v>
      </c>
      <c r="CF7" s="24">
        <v>408.83</v>
      </c>
      <c r="CG7" s="24">
        <v>304.98</v>
      </c>
      <c r="CH7" s="24">
        <v>345.96</v>
      </c>
      <c r="CI7" s="24">
        <v>525.91999999999996</v>
      </c>
      <c r="CJ7" s="24">
        <v>470.79</v>
      </c>
      <c r="CK7" s="24">
        <v>628.99</v>
      </c>
      <c r="CL7" s="24">
        <v>138.29</v>
      </c>
      <c r="CM7" s="24">
        <v>37.68</v>
      </c>
      <c r="CN7" s="24">
        <v>39.659999999999997</v>
      </c>
      <c r="CO7" s="24">
        <v>44.48</v>
      </c>
      <c r="CP7" s="24">
        <v>47.59</v>
      </c>
      <c r="CQ7" s="24">
        <v>51.56</v>
      </c>
      <c r="CR7" s="24">
        <v>36.97</v>
      </c>
      <c r="CS7" s="24">
        <v>39.51</v>
      </c>
      <c r="CT7" s="24">
        <v>41.6</v>
      </c>
      <c r="CU7" s="24">
        <v>43.76</v>
      </c>
      <c r="CV7" s="24">
        <v>40.72</v>
      </c>
      <c r="CW7" s="24">
        <v>59.1</v>
      </c>
      <c r="CX7" s="24">
        <v>27.91</v>
      </c>
      <c r="CY7" s="24">
        <v>29.65</v>
      </c>
      <c r="CZ7" s="24">
        <v>32.04</v>
      </c>
      <c r="DA7" s="24">
        <v>32.450000000000003</v>
      </c>
      <c r="DB7" s="24">
        <v>36.64</v>
      </c>
      <c r="DC7" s="24">
        <v>67.12</v>
      </c>
      <c r="DD7" s="24">
        <v>61.03</v>
      </c>
      <c r="DE7" s="24">
        <v>64.790000000000006</v>
      </c>
      <c r="DF7" s="24">
        <v>65.75</v>
      </c>
      <c r="DG7" s="24">
        <v>67.569999999999993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0.56999999999999995</v>
      </c>
      <c r="EK7" s="24">
        <v>0</v>
      </c>
      <c r="EL7" s="24">
        <v>0</v>
      </c>
      <c r="EM7" s="24">
        <v>0</v>
      </c>
      <c r="EN7" s="24">
        <v>3.35</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助川和典</cp:lastModifiedBy>
  <cp:lastPrinted>2024-02-09T10:10:06Z</cp:lastPrinted>
  <dcterms:created xsi:type="dcterms:W3CDTF">2023-12-12T02:46:09Z</dcterms:created>
  <dcterms:modified xsi:type="dcterms:W3CDTF">2024-02-09T10:10:06Z</dcterms:modified>
  <cp:category/>
</cp:coreProperties>
</file>