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0\Desktop\【県市町村課1.29（月）17時〆】公営企業に係る経営比較分析表（令和4年度決算）の分析等について（依頼）\回答\"/>
    </mc:Choice>
  </mc:AlternateContent>
  <workbookProtection workbookAlgorithmName="SHA-512" workbookHashValue="5Zb69keNktguRokR8aD19AWNnyI6WdlaAzwJn2913DAbch1GL5KznzGB9oX0eLwTuczJLOHGHFrG4Ux6QQ4icw==" workbookSaltValue="eUQieIISOA9LmgsxyyCi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<sst xmlns="http://schemas.openxmlformats.org/spreadsheetml/2006/main" count="241" uniqueCount="119">
  <si>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</si>
  <si>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</si>
  <si>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</si>
  <si>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</si>
  <si>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</si>
  <si>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</si>
  <si>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</si>
  <si>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</si>
  <si>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</si>
  <si>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</si>
  <si>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</si>
  <si>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</si>
  <si>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</si>
  <si>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</si>
  <si>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</si>
  <si>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</si>
  <si>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</si>
  <si>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</si>
  <si>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</si>
  <si>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</si>
  <si>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</si>
  <si>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</si>
  <si>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</si>
  <si>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</si>
  <si>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</si>
  <si>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</si>
  <si>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</si>
  <si>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</si>
  <si>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</si>
  <si>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</si>
  <si>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</si>
  <si>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</si>
  <si>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</si>
  <si>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</si>
  <si>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</si>
  <si>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</si>
  <si>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</si>
  <si>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</si>
  <si>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</si>
  <si>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</si>
  <si>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</si>
  <si>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</si>
  <si>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</si>
  <si>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</si>
  <si>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</si>
  <si>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</si>
  <si>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</si>
  <si>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</si>
  <si>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</si>
  <si>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</si>
  <si>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</si>
  <si>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</si>
  <si>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</si>
  <si>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</si>
  <si>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</si>
  <si>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</si>
  <si>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</si>
  <si>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</si>
  <si>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</si>
  <si>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</si>
  <si>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</si>
  <si>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</si>
  <si>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</si>
  <si>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</si>
  <si>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</si>
  <si>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</si>
  <si>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</si>
  <si>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</si>
  <si>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</si>
  <si>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</si>
  <si>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</si>
  <si>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</si>
  <si>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</si>
  <si>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</si>
  <si>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</si>
  <si>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</si>
  <si>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</si>
  <si>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</si>
  <si>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</si>
  <si>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</si>
  <si>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</si>
  <si>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</si>
  <si>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</si>
  <si>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</si>
  <si>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</si>
  <si>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</si>
  <si>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</si>
  <si>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</si>
  <si>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</si>
  <si>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</si>
  <si>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</si>
  <si>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</si>
  <si>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</si>
  <si>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</si>
  <si>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</si>
  <si>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</si>
  <si>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</si>
  <si>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</si>
  <si>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</si>
  <si>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</si>
  <si>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</si>
  <si>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</si>
  <si>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</si>
  <si>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</si>
  <si>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</si>
  <si>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</si>
  <si>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</si>
  <si>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</si>
  <si>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</si>
  <si>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</si>
  <si>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</si>
  <si>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</si>
  <si>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</si>
  <si>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</si>
  <si>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</si>
  <si>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</si>
  <si>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・持続可能な下水道事業運営のため経営面の改善努力が必要である。
・令和5年度の使用料改定により収入の増加を図り、併せて支出の見直しを行う必要がある。
・流域下水道事業において、流域全体では人口減少が始まっており、それらを加味した各施設のスペックダウン等も含めた検討を行い各種費用を抑えることや、町においても維持管理費の経費見直しや、各施設の更新時期等の精査、不明水対策等を徹底していく必要がある。</t>
    <rPh sb="1" eb="5">
      <t>ジゾクカノウ</t>
    </rPh>
    <rPh sb="6" eb="13">
      <t>ゲスイドウジギョウウンエイ</t>
    </rPh>
    <rPh sb="16" eb="19">
      <t>ケイエイメン</t>
    </rPh>
    <rPh sb="20" eb="24">
      <t>カイゼンドリョク</t>
    </rPh>
    <rPh sb="25" eb="27">
      <t>ヒツヨウ</t>
    </rPh>
    <rPh sb="33" eb="35">
      <t>レイワ</t>
    </rPh>
    <rPh sb="36" eb="38">
      <t>ネンド</t>
    </rPh>
    <rPh sb="39" eb="42">
      <t>シヨウリョウ</t>
    </rPh>
    <rPh sb="53" eb="54">
      <t>ハカ</t>
    </rPh>
    <rPh sb="56" eb="57">
      <t>アワ</t>
    </rPh>
    <rPh sb="59" eb="61">
      <t>シシュツ</t>
    </rPh>
    <rPh sb="62" eb="64">
      <t>ミナオ</t>
    </rPh>
    <rPh sb="76" eb="83">
      <t>リュウイキゲスイドウジギョウ</t>
    </rPh>
    <rPh sb="88" eb="92">
      <t>リュウイキゼンタイ</t>
    </rPh>
    <rPh sb="94" eb="98">
      <t>ジンコウゲンショウ</t>
    </rPh>
    <rPh sb="99" eb="100">
      <t>ハジ</t>
    </rPh>
    <rPh sb="114" eb="115">
      <t>カク</t>
    </rPh>
    <rPh sb="125" eb="126">
      <t>トウ</t>
    </rPh>
    <rPh sb="127" eb="128">
      <t>フク</t>
    </rPh>
    <rPh sb="130" eb="132">
      <t>ケントウ</t>
    </rPh>
    <rPh sb="133" eb="134">
      <t>オコナ</t>
    </rPh>
    <rPh sb="135" eb="139">
      <t>カクシュヒヨウ</t>
    </rPh>
    <rPh sb="140" eb="141">
      <t>オサ</t>
    </rPh>
    <rPh sb="147" eb="148">
      <t>マチ</t>
    </rPh>
    <rPh sb="153" eb="158">
      <t>イジカンリヒ</t>
    </rPh>
    <rPh sb="159" eb="163">
      <t>ケイヒミナオ</t>
    </rPh>
    <rPh sb="166" eb="167">
      <t>カク</t>
    </rPh>
    <rPh sb="167" eb="169">
      <t>シセツ</t>
    </rPh>
    <rPh sb="170" eb="175">
      <t>コウシンジキトウ</t>
    </rPh>
    <rPh sb="176" eb="178">
      <t>セイサ</t>
    </rPh>
    <rPh sb="179" eb="185">
      <t>フメイスイタイサクトウ</t>
    </rPh>
    <rPh sb="186" eb="188">
      <t>テッテイ</t>
    </rPh>
    <rPh sb="192" eb="194">
      <t>ヒツヨウ</t>
    </rPh>
    <phoneticPr fontId="4"/>
  </si>
  <si>
    <t>・一部供用開始から約30年経過した施設があるとともに、他の事業体からの移管により約40年経過した施設もあり老朽化が進んでいる。
・老朽化状況を把握するためカメラ調査を実施している。調査の結果、腐食や破損は少ないため必要に応じて修繕工事で対応していくこととしている。
・令和5年度よりストックマネジメント計画を策定し、将来に備えた老朽化対策等を進めていく。</t>
    <rPh sb="1" eb="3">
      <t>イチブ</t>
    </rPh>
    <rPh sb="3" eb="7">
      <t>キョウヨウカイシ</t>
    </rPh>
    <rPh sb="9" eb="10">
      <t>ヤク</t>
    </rPh>
    <rPh sb="12" eb="13">
      <t>ネン</t>
    </rPh>
    <rPh sb="13" eb="15">
      <t>ケイカ</t>
    </rPh>
    <rPh sb="17" eb="19">
      <t>シセツ</t>
    </rPh>
    <rPh sb="27" eb="28">
      <t>ホカ</t>
    </rPh>
    <rPh sb="40" eb="41">
      <t>ヤク</t>
    </rPh>
    <rPh sb="43" eb="44">
      <t>ネン</t>
    </rPh>
    <rPh sb="44" eb="46">
      <t>ケイカ</t>
    </rPh>
    <rPh sb="48" eb="50">
      <t>シセツ</t>
    </rPh>
    <rPh sb="53" eb="56">
      <t>ロウキュウカ</t>
    </rPh>
    <rPh sb="57" eb="58">
      <t>スス</t>
    </rPh>
    <rPh sb="65" eb="70">
      <t>ロウキュウカジョウキョウ</t>
    </rPh>
    <rPh sb="71" eb="73">
      <t>ハアク</t>
    </rPh>
    <rPh sb="80" eb="82">
      <t>チョウサ</t>
    </rPh>
    <rPh sb="83" eb="85">
      <t>ジッシ</t>
    </rPh>
    <rPh sb="90" eb="92">
      <t>チョウサ</t>
    </rPh>
    <rPh sb="93" eb="95">
      <t>ケッカ</t>
    </rPh>
    <rPh sb="96" eb="98">
      <t>フショク</t>
    </rPh>
    <rPh sb="99" eb="101">
      <t>ハソン</t>
    </rPh>
    <rPh sb="102" eb="103">
      <t>スク</t>
    </rPh>
    <rPh sb="107" eb="109">
      <t>ヒツヨウ</t>
    </rPh>
    <rPh sb="134" eb="136">
      <t>レイワ</t>
    </rPh>
    <rPh sb="137" eb="139">
      <t>ネンド</t>
    </rPh>
    <rPh sb="151" eb="153">
      <t>ケイカク</t>
    </rPh>
    <rPh sb="154" eb="156">
      <t>サクテイ</t>
    </rPh>
    <rPh sb="158" eb="160">
      <t>ショウライ</t>
    </rPh>
    <rPh sb="161" eb="162">
      <t>ソナ</t>
    </rPh>
    <rPh sb="164" eb="170">
      <t>ロウキュウカタイサクトウ</t>
    </rPh>
    <rPh sb="171" eb="172">
      <t>スス</t>
    </rPh>
    <phoneticPr fontId="4"/>
  </si>
  <si>
    <t>・水洗化率を除き、各数値とも類似団体平均値と比較し健全性に欠けている。
・収益的収支比率は、ほぼ横ばいだが自立運営できる状態となっていない。
・企業債残高対事業規模比率は、類似団体平均値と比較し、約2倍となっている。結果、地方債償還費用が多額であるため、一般会計に頼らざるを得ない状況である。
・経費回収率は、類似団体平均値と比較し半分以下であり、維持管理費も賄えていない状態である。令和5年4月1日から使用料の改定を行い、経費回収率の向上に努めている。
・汚水処理原価が類似団体平均値の約2倍であり費用面の効率の悪さが顕著である。地方債償還金と流域下水道維持管理負担金が大きいことが要因としてあげられる。</t>
    <rPh sb="1" eb="5">
      <t>スイセンカリツ</t>
    </rPh>
    <rPh sb="6" eb="7">
      <t>ノゾ</t>
    </rPh>
    <rPh sb="9" eb="12">
      <t>カクスウチ</t>
    </rPh>
    <rPh sb="14" eb="21">
      <t>ルイジダンタイヘイキンチ</t>
    </rPh>
    <rPh sb="22" eb="24">
      <t>ヒカク</t>
    </rPh>
    <rPh sb="25" eb="28">
      <t>ケンゼンセイ</t>
    </rPh>
    <rPh sb="29" eb="30">
      <t>カ</t>
    </rPh>
    <rPh sb="37" eb="40">
      <t>シュウエキテキ</t>
    </rPh>
    <rPh sb="40" eb="44">
      <t>シュウシヒリツ</t>
    </rPh>
    <rPh sb="48" eb="49">
      <t>ヨコ</t>
    </rPh>
    <rPh sb="53" eb="57">
      <t>ジリツウンエイ</t>
    </rPh>
    <rPh sb="60" eb="62">
      <t>ジョウタイ</t>
    </rPh>
    <rPh sb="72" eb="78">
      <t>キギョウサイザンダカタイ</t>
    </rPh>
    <rPh sb="78" eb="84">
      <t>ジギョウキボヒリツ</t>
    </rPh>
    <rPh sb="86" eb="93">
      <t>ルイジダンタイヘイキンチ</t>
    </rPh>
    <rPh sb="94" eb="96">
      <t>ヒカク</t>
    </rPh>
    <rPh sb="98" eb="99">
      <t>ヤク</t>
    </rPh>
    <rPh sb="100" eb="101">
      <t>バイ</t>
    </rPh>
    <rPh sb="108" eb="110">
      <t>ケッカ</t>
    </rPh>
    <rPh sb="111" eb="118">
      <t>チホウサイショウカンヒヨウ</t>
    </rPh>
    <rPh sb="119" eb="121">
      <t>タガク</t>
    </rPh>
    <rPh sb="127" eb="131">
      <t>イッパンカイケイ</t>
    </rPh>
    <rPh sb="132" eb="133">
      <t>タヨ</t>
    </rPh>
    <rPh sb="137" eb="138">
      <t>エ</t>
    </rPh>
    <rPh sb="140" eb="142">
      <t>ジョウキョウ</t>
    </rPh>
    <rPh sb="148" eb="153">
      <t>ケイヒカイシュウリツ</t>
    </rPh>
    <rPh sb="155" eb="157">
      <t>ルイジ</t>
    </rPh>
    <rPh sb="157" eb="162">
      <t>ダンタイヘイキンチ</t>
    </rPh>
    <rPh sb="163" eb="165">
      <t>ヒカク</t>
    </rPh>
    <rPh sb="166" eb="170">
      <t>ハンブンイカ</t>
    </rPh>
    <rPh sb="174" eb="179">
      <t>イジカンリヒ</t>
    </rPh>
    <rPh sb="180" eb="181">
      <t>マカナ</t>
    </rPh>
    <rPh sb="186" eb="188">
      <t>ジョウタイ</t>
    </rPh>
    <rPh sb="192" eb="194">
      <t>レイワ</t>
    </rPh>
    <rPh sb="195" eb="196">
      <t>ネン</t>
    </rPh>
    <rPh sb="197" eb="198">
      <t>ガツ</t>
    </rPh>
    <rPh sb="199" eb="200">
      <t>ニチ</t>
    </rPh>
    <rPh sb="202" eb="205">
      <t>シヨウリョウ</t>
    </rPh>
    <rPh sb="206" eb="208">
      <t>カイテイ</t>
    </rPh>
    <rPh sb="209" eb="210">
      <t>オコナ</t>
    </rPh>
    <rPh sb="212" eb="217">
      <t>ケイヒカイシュウリツ</t>
    </rPh>
    <rPh sb="218" eb="220">
      <t>コウジョウ</t>
    </rPh>
    <rPh sb="221" eb="222">
      <t>ツト</t>
    </rPh>
    <rPh sb="229" eb="235">
      <t>オスイショリゲンカ</t>
    </rPh>
    <rPh sb="236" eb="243">
      <t>ルイジダンタイヘイキンチ</t>
    </rPh>
    <rPh sb="244" eb="245">
      <t>ヤク</t>
    </rPh>
    <rPh sb="246" eb="247">
      <t>バイ</t>
    </rPh>
    <rPh sb="250" eb="253">
      <t>ヒヨウメン</t>
    </rPh>
    <rPh sb="254" eb="256">
      <t>コウリツ</t>
    </rPh>
    <rPh sb="257" eb="258">
      <t>ワル</t>
    </rPh>
    <rPh sb="260" eb="262">
      <t>ケンチョ</t>
    </rPh>
    <rPh sb="266" eb="268">
      <t>チホウ</t>
    </rPh>
    <rPh sb="268" eb="269">
      <t>サイ</t>
    </rPh>
    <rPh sb="269" eb="271">
      <t>ショウカン</t>
    </rPh>
    <rPh sb="271" eb="272">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</si>
</sst>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A9-46CB-95CE-FE0F993E68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FCA9-46CB-95CE-FE0F993E68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4-4CBE-82DD-7D56842236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99F4-4CBE-82DD-7D56842236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94.61</c:v>
                </c:pt>
                <c:pt idx="1">
                  <c:v>96.26</c:v>
                </c:pt>
                <c:pt idx="2">
                  <c:v>96.26</c:v>
                </c:pt>
                <c:pt idx="3">
                  <c:v>99.39</c:v>
                </c:pt>
                <c:pt idx="4">
                  <c:v>92</c:v>
                </c:pt>
              </c:numCache>
            </c:numRef>
          </c:val>
          <c:extLst>
            <c:ext xmlns:c16="http://schemas.microsoft.com/office/drawing/2014/chart" uri="{C3380CC4-5D6E-409C-BE32-E72D297353CC}">
              <c16:uniqueId val="{00000000-603D-4D7D-B6F7-E19DFCBD19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603D-4D7D-B6F7-E19DFCBD19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73.22</c:v>
                </c:pt>
                <c:pt idx="1">
                  <c:v>69.64</c:v>
                </c:pt>
                <c:pt idx="2">
                  <c:v>67.27</c:v>
                </c:pt>
                <c:pt idx="3">
                  <c:v>66.16</c:v>
                </c:pt>
                <c:pt idx="4">
                  <c:v>67.97</c:v>
                </c:pt>
              </c:numCache>
            </c:numRef>
          </c:val>
          <c:extLst>
            <c:ext xmlns:c16="http://schemas.microsoft.com/office/drawing/2014/chart" uri="{C3380CC4-5D6E-409C-BE32-E72D297353CC}">
              <c16:uniqueId val="{00000000-8384-49CB-AFCD-98C71C43BF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4-49CB-AFCD-98C71C43BF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19-41C7-AC74-6235BE964D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9-41C7-AC74-6235BE964D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E-4F5E-BAFE-2AAF1CC8AD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E-4F5E-BAFE-2AAF1CC8AD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02-4146-8030-CD335AB90F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2-4146-8030-CD335AB90F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4-4821-B8B6-A2EB7BC25B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4-4821-B8B6-A2EB7BC25B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2566.89</c:v>
                </c:pt>
                <c:pt idx="1">
                  <c:v>2734.19</c:v>
                </c:pt>
                <c:pt idx="2">
                  <c:v>2358.09</c:v>
                </c:pt>
                <c:pt idx="3">
                  <c:v>2079.41</c:v>
                </c:pt>
                <c:pt idx="4">
                  <c:v>1818.78</c:v>
                </c:pt>
              </c:numCache>
            </c:numRef>
          </c:val>
          <c:extLst>
            <c:ext xmlns:c16="http://schemas.microsoft.com/office/drawing/2014/chart" uri="{C3380CC4-5D6E-409C-BE32-E72D297353CC}">
              <c16:uniqueId val="{00000000-F41E-443D-9D3C-E3B213CBAE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F41E-443D-9D3C-E3B213CBAE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27.8</c:v>
                </c:pt>
                <c:pt idx="1">
                  <c:v>31.33</c:v>
                </c:pt>
                <c:pt idx="2">
                  <c:v>30.97</c:v>
                </c:pt>
                <c:pt idx="3">
                  <c:v>33.89</c:v>
                </c:pt>
                <c:pt idx="4">
                  <c:v>34.840000000000003</c:v>
                </c:pt>
              </c:numCache>
            </c:numRef>
          </c:val>
          <c:extLst>
            <c:ext xmlns:c16="http://schemas.microsoft.com/office/drawing/2014/chart" uri="{C3380CC4-5D6E-409C-BE32-E72D297353CC}">
              <c16:uniqueId val="{00000000-8EA4-47B4-87FA-6D09A2782E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8EA4-47B4-87FA-6D09A2782E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546.16999999999996</c:v>
                </c:pt>
                <c:pt idx="1">
                  <c:v>486.03</c:v>
                </c:pt>
                <c:pt idx="2">
                  <c:v>496.14</c:v>
                </c:pt>
                <c:pt idx="3">
                  <c:v>454.79</c:v>
                </c:pt>
                <c:pt idx="4">
                  <c:v>443.93</c:v>
                </c:pt>
              </c:numCache>
            </c:numRef>
          </c:val>
          <c:extLst>
            <c:ext xmlns:c16="http://schemas.microsoft.com/office/drawing/2014/chart" uri="{C3380CC4-5D6E-409C-BE32-E72D297353CC}">
              <c16:uniqueId val="{00000000-FD45-4F0A-BC08-C515BB23C4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FD45-4F0A-BC08-C515BB23C4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おいらせ町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52">
        <f>データ!S6</f>
        <v>25284</v>
      </c>
      <c r="AM8" s="52"/>
      <c r="AN8" s="52"/>
      <c r="AO8" s="52"/>
      <c r="AP8" s="52"/>
      <c r="AQ8" s="52"/>
      <c r="AR8" s="52"/>
      <c r="AS8" s="52"/>
      <c r="AT8" s="51">
        <f>データ!T6</f>
        <v>71.959999999999994</v>
      </c>
      <c r="AU8" s="51"/>
      <c r="AV8" s="51"/>
      <c r="AW8" s="51"/>
      <c r="AX8" s="51"/>
      <c r="AY8" s="51"/>
      <c r="AZ8" s="51"/>
      <c r="BA8" s="51"/>
      <c r="BB8" s="51">
        <f>データ!U6</f>
        <v>351.36</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54.02</v>
      </c>
      <c r="Q10" s="51"/>
      <c r="R10" s="51"/>
      <c r="S10" s="51"/>
      <c r="T10" s="51"/>
      <c r="U10" s="51"/>
      <c r="V10" s="51"/>
      <c r="W10" s="51">
        <f>データ!Q6</f>
        <v>82.75</v>
      </c>
      <c r="X10" s="51"/>
      <c r="Y10" s="51"/>
      <c r="Z10" s="51"/>
      <c r="AA10" s="51"/>
      <c r="AB10" s="51"/>
      <c r="AC10" s="51"/>
      <c r="AD10" s="52">
        <f>データ!R6</f>
        <v>2640</v>
      </c>
      <c r="AE10" s="52"/>
      <c r="AF10" s="52"/>
      <c r="AG10" s="52"/>
      <c r="AH10" s="52"/>
      <c r="AI10" s="52"/>
      <c r="AJ10" s="52"/>
      <c r="AK10" s="2"/>
      <c r="AL10" s="52">
        <f>データ!V6</f>
        <v>13563</v>
      </c>
      <c r="AM10" s="52"/>
      <c r="AN10" s="52"/>
      <c r="AO10" s="52"/>
      <c r="AP10" s="52"/>
      <c r="AQ10" s="52"/>
      <c r="AR10" s="52"/>
      <c r="AS10" s="52"/>
      <c r="AT10" s="51">
        <f>データ!W6</f>
        <v>6.15</v>
      </c>
      <c r="AU10" s="51"/>
      <c r="AV10" s="51"/>
      <c r="AW10" s="51"/>
      <c r="AX10" s="51"/>
      <c r="AY10" s="51"/>
      <c r="AZ10" s="51"/>
      <c r="BA10" s="51"/>
      <c r="BB10" s="51">
        <f>データ!X6</f>
        <v>2205.37</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YPwpEWXYIpdp8Epw8J8sssI3EM4tyjsPry8U29bSVZ0WVCzeEVjU3/UO3pMG25HbVS9k5IPXbiplVd7hll5g5A==" saltValue="eKkcKMsNqYBRL4CQicVY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24121</v>
      </c>
      <c r="D6" s="19">
        <f t="shared" si="3"/>
        <v>47</v>
      </c>
      <c r="E6" s="19">
        <f t="shared" si="3"/>
        <v>17</v>
      </c>
      <c r="F6" s="19">
        <f t="shared" si="3"/>
        <v>1</v>
      </c>
      <c r="G6" s="19">
        <f t="shared" si="3"/>
        <v>0</v>
      </c>
      <c r="H6" s="19" t="str">
        <f t="shared" si="3"/>
        <v>青森県　おいらせ町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54.02</v>
      </c>
      <c r="Q6" s="20">
        <f t="shared" si="3"/>
        <v>82.75</v>
      </c>
      <c r="R6" s="20">
        <f t="shared" si="3"/>
        <v>2640</v>
      </c>
      <c r="S6" s="20">
        <f t="shared" si="3"/>
        <v>25284</v>
      </c>
      <c r="T6" s="20">
        <f t="shared" si="3"/>
        <v>71.959999999999994</v>
      </c>
      <c r="U6" s="20">
        <f t="shared" si="3"/>
        <v>351.36</v>
      </c>
      <c r="V6" s="20">
        <f t="shared" si="3"/>
        <v>13563</v>
      </c>
      <c r="W6" s="20">
        <f t="shared" si="3"/>
        <v>6.15</v>
      </c>
      <c r="X6" s="20">
        <f t="shared" si="3"/>
        <v>2205.37</v>
      </c>
      <c r="Y6" s="21">
        <f>IF(Y7="",NA(),Y7)</f>
        <v>73.22</v>
      </c>
      <c r="Z6" s="21">
        <f t="shared" ref="Z6:AH6" si="4">IF(Z7="",NA(),Z7)</f>
        <v>69.64</v>
      </c>
      <c r="AA6" s="21">
        <f t="shared" si="4"/>
        <v>67.27</v>
      </c>
      <c r="AB6" s="21">
        <f t="shared" si="4"/>
        <v>66.16</v>
      </c>
      <c r="AC6" s="21">
        <f t="shared" si="4"/>
        <v>67.97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2566.89</v>
      </c>
      <c r="BG6" s="21">
        <f t="shared" ref="BG6:BO6" si="7">IF(BG7="",NA(),BG7)</f>
        <v>2734.19</v>
      </c>
      <c r="BH6" s="21">
        <f t="shared" si="7"/>
        <v>2358.09</v>
      </c>
      <c r="BI6" s="21">
        <f t="shared" si="7"/>
        <v>2079.41</v>
      </c>
      <c r="BJ6" s="21">
        <f t="shared" si="7"/>
        <v>1818.78</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27.8</v>
      </c>
      <c r="BR6" s="21">
        <f t="shared" ref="BR6:BZ6" si="8">IF(BR7="",NA(),BR7)</f>
        <v>31.33</v>
      </c>
      <c r="BS6" s="21">
        <f t="shared" si="8"/>
        <v>30.97</v>
      </c>
      <c r="BT6" s="21">
        <f t="shared" si="8"/>
        <v>33.89</v>
      </c>
      <c r="BU6" s="21">
        <f t="shared" si="8"/>
        <v>34.840000000000003</v>
      </c>
      <c r="BV6" s="21">
        <f t="shared" si="8"/>
        <v>78.92</v>
      </c>
      <c r="BW6" s="21">
        <f t="shared" si="8"/>
        <v>74.17</v>
      </c>
      <c r="BX6" s="21">
        <f t="shared" si="8"/>
        <v>79.77</v>
      </c>
      <c r="BY6" s="21">
        <f t="shared" si="8"/>
        <v>79.63</v>
      </c>
      <c r="BZ6" s="21">
        <f t="shared" si="8"/>
        <v>86.51</v>
      </c>
      <c r="CA6" s="20" t="str">
        <f>IF(CA7="","",IF(CA7="-","【-】","【"&amp;SUBSTITUTE(TEXT(CA7,"#,##0.00"),"-","△")&amp;"】"))</f>
        <v>【97.61】</v>
      </c>
      <c r="CB6" s="21">
        <f>IF(CB7="",NA(),CB7)</f>
        <v>546.16999999999996</v>
      </c>
      <c r="CC6" s="21">
        <f t="shared" ref="CC6:CK6" si="9">IF(CC7="",NA(),CC7)</f>
        <v>486.03</v>
      </c>
      <c r="CD6" s="21">
        <f t="shared" si="9"/>
        <v>496.14</v>
      </c>
      <c r="CE6" s="21">
        <f t="shared" si="9"/>
        <v>454.79</v>
      </c>
      <c r="CF6" s="21">
        <f t="shared" si="9"/>
        <v>443.93</v>
      </c>
      <c r="CG6" s="21">
        <f t="shared" si="9"/>
        <v>220.31</v>
      </c>
      <c r="CH6" s="21">
        <f t="shared" si="9"/>
        <v>230.95</v>
      </c>
      <c r="CI6" s="21">
        <f t="shared" si="9"/>
        <v>214.56</v>
      </c>
      <c r="CJ6" s="21">
        <f t="shared" si="9"/>
        <v>213.66</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54.86</v>
      </c>
      <c r="CW6" s="20" t="str">
        <f>IF(CW7="","",IF(CW7="-","【-】","【"&amp;SUBSTITUTE(TEXT(CW7,"#,##0.00"),"-","△")&amp;"】"))</f>
        <v>【59.10】</v>
      </c>
      <c r="CX6" s="21">
        <f>IF(CX7="",NA(),CX7)</f>
        <v>94.61</v>
      </c>
      <c r="CY6" s="21">
        <f t="shared" ref="CY6:DG6" si="11">IF(CY7="",NA(),CY7)</f>
        <v>96.26</v>
      </c>
      <c r="CZ6" s="21">
        <f t="shared" si="11"/>
        <v>96.26</v>
      </c>
      <c r="DA6" s="21">
        <f t="shared" si="11"/>
        <v>99.39</v>
      </c>
      <c r="DB6" s="21">
        <f t="shared" si="11"/>
        <v>92</v>
      </c>
      <c r="DC6" s="21">
        <f t="shared" si="11"/>
        <v>83.35</v>
      </c>
      <c r="DD6" s="21">
        <f t="shared" si="11"/>
        <v>83.16</v>
      </c>
      <c r="DE6" s="21">
        <f t="shared" si="11"/>
        <v>82.06</v>
      </c>
      <c r="DF6" s="21">
        <f t="shared" si="11"/>
        <v>82.26</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24121</v>
      </c>
      <c r="D7" s="23">
        <v>47</v>
      </c>
      <c r="E7" s="23">
        <v>17</v>
      </c>
      <c r="F7" s="23">
        <v>1</v>
      </c>
      <c r="G7" s="23">
        <v>0</v>
      </c>
      <c r="H7" s="23" t="s">
        <v>97</v>
      </c>
      <c r="I7" s="23" t="s">
        <v>98</v>
      </c>
      <c r="J7" s="23" t="s">
        <v>99</v>
      </c>
      <c r="K7" s="23" t="s">
        <v>100</v>
      </c>
      <c r="L7" s="23" t="s">
        <v>101</v>
      </c>
      <c r="M7" s="23" t="s">
        <v>102</v>
      </c>
      <c r="N7" s="24" t="s">
        <v>103</v>
      </c>
      <c r="O7" s="24" t="s">
        <v>104</v>
      </c>
      <c r="P7" s="24">
        <v>54.02</v>
      </c>
      <c r="Q7" s="24">
        <v>82.75</v>
      </c>
      <c r="R7" s="24">
        <v>2640</v>
      </c>
      <c r="S7" s="24">
        <v>25284</v>
      </c>
      <c r="T7" s="24">
        <v>71.959999999999994</v>
      </c>
      <c r="U7" s="24">
        <v>351.36</v>
      </c>
      <c r="V7" s="24">
        <v>13563</v>
      </c>
      <c r="W7" s="24">
        <v>6.15</v>
      </c>
      <c r="X7" s="24">
        <v>2205.37</v>
      </c>
      <c r="Y7" s="24">
        <v>73.22</v>
      </c>
      <c r="Z7" s="24">
        <v>69.64</v>
      </c>
      <c r="AA7" s="24">
        <v>67.27</v>
      </c>
      <c r="AB7" s="24">
        <v>66.16</v>
      </c>
      <c r="AC7" s="24">
        <v>67.97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2566.89</v>
      </c>
      <c r="BG7" s="24">
        <v>2734.19</v>
      </c>
      <c r="BH7" s="24">
        <v>2358.09</v>
      </c>
      <c r="BI7" s="24">
        <v>2079.41</v>
      </c>
      <c r="BJ7" s="24">
        <v>1818.78</v>
      </c>
      <c r="BK7" s="24">
        <v>1048.23</v>
      </c>
      <c r="BL7" s="24">
        <v>1130.42</v>
      </c>
      <c r="BM7" s="24">
        <v>1245.0999999999999</v>
      </c>
      <c r="BN7" s="24">
        <v>1108.8</v>
      </c>
      <c r="BO7" s="24">
        <v>742.08</v>
      </c>
      <c r="BP7" s="24">
        <v>652.82000000000005</v>
      </c>
      <c r="BQ7" s="24">
        <v>27.8</v>
      </c>
      <c r="BR7" s="24">
        <v>31.33</v>
      </c>
      <c r="BS7" s="24">
        <v>30.97</v>
      </c>
      <c r="BT7" s="24">
        <v>33.89</v>
      </c>
      <c r="BU7" s="24">
        <v>34.840000000000003</v>
      </c>
      <c r="BV7" s="24">
        <v>78.92</v>
      </c>
      <c r="BW7" s="24">
        <v>74.17</v>
      </c>
      <c r="BX7" s="24">
        <v>79.77</v>
      </c>
      <c r="BY7" s="24">
        <v>79.63</v>
      </c>
      <c r="BZ7" s="24">
        <v>86.51</v>
      </c>
      <c r="CA7" s="24">
        <v>97.61</v>
      </c>
      <c r="CB7" s="24">
        <v>546.16999999999996</v>
      </c>
      <c r="CC7" s="24">
        <v>486.03</v>
      </c>
      <c r="CD7" s="24">
        <v>496.14</v>
      </c>
      <c r="CE7" s="24">
        <v>454.79</v>
      </c>
      <c r="CF7" s="24">
        <v>443.93</v>
      </c>
      <c r="CG7" s="24">
        <v>220.31</v>
      </c>
      <c r="CH7" s="24">
        <v>230.95</v>
      </c>
      <c r="CI7" s="24">
        <v>214.56</v>
      </c>
      <c r="CJ7" s="24">
        <v>213.66</v>
      </c>
      <c r="CK7" s="24">
        <v>188.24</v>
      </c>
      <c r="CL7" s="24">
        <v>138.29</v>
      </c>
      <c r="CM7" s="24" t="s">
        <v>103</v>
      </c>
      <c r="CN7" s="24" t="s">
        <v>103</v>
      </c>
      <c r="CO7" s="24" t="s">
        <v>103</v>
      </c>
      <c r="CP7" s="24" t="s">
        <v>103</v>
      </c>
      <c r="CQ7" s="24" t="s">
        <v>103</v>
      </c>
      <c r="CR7" s="24">
        <v>49.68</v>
      </c>
      <c r="CS7" s="24">
        <v>49.27</v>
      </c>
      <c r="CT7" s="24">
        <v>49.47</v>
      </c>
      <c r="CU7" s="24">
        <v>48.19</v>
      </c>
      <c r="CV7" s="24">
        <v>54.86</v>
      </c>
      <c r="CW7" s="24">
        <v>59.1</v>
      </c>
      <c r="CX7" s="24">
        <v>94.61</v>
      </c>
      <c r="CY7" s="24">
        <v>96.26</v>
      </c>
      <c r="CZ7" s="24">
        <v>96.26</v>
      </c>
      <c r="DA7" s="24">
        <v>99.39</v>
      </c>
      <c r="DB7" s="24">
        <v>92</v>
      </c>
      <c r="DC7" s="24">
        <v>83.35</v>
      </c>
      <c r="DD7" s="24">
        <v>83.16</v>
      </c>
      <c r="DE7" s="24">
        <v>82.06</v>
      </c>
      <c r="DF7" s="24">
        <v>82.26</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髙橋成忠</cp:lastModifiedBy>
  <cp:lastPrinted>2024-01-25T07:32:11Z</cp:lastPrinted>
  <dcterms:created xsi:type="dcterms:W3CDTF">2023-12-12T02:46:07Z</dcterms:created>
  <dcterms:modified xsi:type="dcterms:W3CDTF">2024-01-25T07:44:49Z</dcterms:modified>
  <cp:category/>
</cp:coreProperties>
</file>