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A5513MX\AppData\Local\Temp\~EXTMP00\【経営比較分析表】2022_024112_46_1718\"/>
    </mc:Choice>
  </mc:AlternateContent>
  <xr:revisionPtr revIDLastSave="0" documentId="13_ncr:1_{650CB75B-5D09-40FF-A8CE-EB3F16ECB683}" xr6:coauthVersionLast="47" xr6:coauthVersionMax="47" xr10:uidLastSave="{00000000-0000-0000-0000-000000000000}"/>
  <workbookProtection workbookAlgorithmName="SHA-512" workbookHashValue="HAVZp0cFjTArVv5iCuoGYAWMDODsyNyoOBCMeZgoUSvgeG9y1fhYlPNJ8xNndMbcW+19BdyNYanHwwD8xZw2rA==" workbookSaltValue="88tcWr7xRXPKdsD6aTfoFQ==" workbookSpinCount="100000" lockStructure="1"/>
  <bookViews>
    <workbookView xWindow="-28920" yWindow="-11505"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G85" i="4"/>
  <c r="E85" i="4"/>
  <c r="BB10" i="4"/>
  <c r="AT10" i="4"/>
  <c r="W10" i="4"/>
  <c r="W8" i="4"/>
  <c r="P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<sst xmlns="http://schemas.openxmlformats.org/spreadsheetml/2006/main" count="231" uniqueCount="117">
  <si>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</si>
  <si>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</si>
  <si>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</si>
  <si>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</si>
  <si>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</si>
  <si>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</si>
  <si>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</si>
  <si>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</si>
  <si>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</si>
  <si>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</si>
  <si>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</si>
  <si>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</si>
  <si>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</si>
  <si>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</si>
  <si>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</si>
  <si>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</si>
  <si>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</si>
  <si>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</si>
  <si>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</si>
  <si>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</si>
  <si>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</si>
  <si>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</si>
  <si>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</si>
  <si>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</si>
  <si>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</si>
  <si>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</si>
  <si>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</si>
  <si>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</si>
  <si>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</si>
  <si>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</si>
  <si>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</si>
  <si>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</si>
  <si>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</si>
  <si>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</si>
  <si>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</si>
  <si>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</si>
  <si>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</si>
  <si>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</si>
  <si>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</si>
  <si>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</si>
  <si>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</si>
  <si>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</si>
  <si>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</si>
  <si>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</si>
  <si>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</si>
  <si>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</si>
  <si>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</si>
  <si>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</si>
  <si>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</si>
  <si>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</si>
  <si>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</si>
  <si>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</si>
  <si>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</si>
  <si>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</si>
  <si>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</si>
  <si>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</si>
  <si>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</si>
  <si>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</si>
  <si>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</si>
  <si>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</si>
  <si>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</si>
  <si>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</si>
  <si>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</si>
  <si>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</si>
  <si>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</si>
  <si>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</si>
  <si>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</si>
  <si>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</si>
  <si>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</si>
  <si>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</si>
  <si>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</si>
  <si>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</si>
  <si>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</si>
  <si>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</si>
  <si>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</si>
  <si>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</si>
  <si>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</si>
  <si>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</si>
  <si>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</si>
  <si>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</si>
  <si>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</si>
  <si>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</si>
  <si>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</si>
  <si>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</si>
  <si>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</si>
  <si>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</si>
  <si>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</si>
  <si>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</si>
  <si>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</si>
  <si>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</si>
  <si>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</si>
  <si>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</si>
  <si>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</si>
  <si>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</si>
  <si>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</si>
  <si>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</si>
  <si>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</si>
  <si>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</si>
  <si>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</si>
  <si>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</si>
  <si>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</si>
  <si>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</si>
  <si>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</si>
  <si>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</si>
  <si>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</si>
  <si>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</si>
  <si>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</si>
  <si>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</si>
  <si>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</si>
  <si>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</si>
  <si>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</si>
  <si>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</si>
  <si>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</si>
  <si>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</si>
  <si>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の供用開始は平成14年からであり、比較的新しい施設だが、老朽化により設備の不具合が見受けられ、今後耐用年数が経過してくることから、個々の資産の老朽化について詳細なストックマネジメント計画を策定し、適切な点検・更新を進めていく。</t>
    <rPh sb="1" eb="3">
      <t>コウキョウ</t>
    </rPh>
    <rPh sb="3" eb="6">
      <t>ゲスイドウ</t>
    </rPh>
    <rPh sb="7" eb="9">
      <t>キョウヨウ</t>
    </rPh>
    <rPh sb="9" eb="11">
      <t>カイシ</t>
    </rPh>
    <rPh sb="12" eb="14">
      <t>ヘイセイ</t>
    </rPh>
    <rPh sb="16" eb="17">
      <t>ネン</t>
    </rPh>
    <rPh sb="23" eb="26">
      <t>ヒカクテキ</t>
    </rPh>
    <rPh sb="26" eb="27">
      <t>アタラ</t>
    </rPh>
    <rPh sb="29" eb="31">
      <t>シセツ</t>
    </rPh>
    <rPh sb="53" eb="55">
      <t>コンゴ</t>
    </rPh>
    <rPh sb="55" eb="59">
      <t xml:space="preserve">_x0005__x0003__x0003_
_x0007__x0002__x000F_	</t>
    </rPh>
    <rPh sb="60" eb="62">
      <t>_x0002__x0012__x000C_</t>
    </rPh>
    <rPh sb="71" eb="73">
      <t>_x0002__x0016_</t>
    </rPh>
    <rPh sb="74" eb="76">
      <t>_x0010__x0001__x0018_</t>
    </rPh>
    <rPh sb="77" eb="80">
      <t xml:space="preserve">_x0017__x0003__x001D__x001A__x0001_ </t>
    </rPh>
    <rPh sb="84" eb="86">
      <t>_x001D__x0002_#5_x0002_</t>
    </rPh>
    <rPh sb="97" eb="99">
      <t>&amp;7_x0004_.</t>
    </rPh>
    <rPh sb="100" eb="102">
      <t>&lt;_x0002_1G</t>
    </rPh>
    <rPh sb="104" eb="106">
      <t>_x0002_3J_x0002_</t>
    </rPh>
    <rPh sb="107" eb="109">
      <t>6M_x0003_&lt;</t>
    </rPh>
    <rPh sb="110" eb="112">
      <t>T_x0002_Aa</t>
    </rPh>
    <rPh sb="113" eb="114">
      <t/>
    </rPh>
    <phoneticPr fontId="4"/>
  </si>
  <si>
    <t>　整備が概ね完了し、水洗化率も高い水準となっているが、経費の回収は使用料収入で賄うことができず、一般会計からの繰入金に頼っている状況であり、使用料単価の改定や管理の効率化など、経営基盤の強化を図る必要がある。</t>
    <rPh sb="1" eb="3">
      <t>セイビ</t>
    </rPh>
    <rPh sb="4" eb="5">
      <t>オオム</t>
    </rPh>
    <rPh sb="6" eb="8">
      <t>カンリョウ</t>
    </rPh>
    <rPh sb="10" eb="14">
      <t>スイセンカリツ</t>
    </rPh>
    <rPh sb="15" eb="16">
      <t>タカ</t>
    </rPh>
    <rPh sb="17" eb="19">
      <t>スイジュン</t>
    </rPh>
    <rPh sb="27" eb="29">
      <t>ケイヒ</t>
    </rPh>
    <rPh sb="30" eb="32">
      <t>カイシュウ</t>
    </rPh>
    <rPh sb="33" eb="36">
      <t>シヨウリョウ</t>
    </rPh>
    <rPh sb="36" eb="38">
      <t>シュウニュウ</t>
    </rPh>
    <rPh sb="39" eb="40">
      <t>マカナ</t>
    </rPh>
    <rPh sb="48" eb="52">
      <t>イッパンカイケイ</t>
    </rPh>
    <rPh sb="55" eb="58">
      <t>クリイレキン</t>
    </rPh>
    <rPh sb="59" eb="60">
      <t>タヨ</t>
    </rPh>
    <rPh sb="64" eb="66">
      <t>ジョウキョウ</t>
    </rPh>
    <rPh sb="70" eb="73">
      <t>シヨウリョウ</t>
    </rPh>
    <rPh sb="73" eb="75">
      <t>タンカ</t>
    </rPh>
    <rPh sb="76" eb="78">
      <t>カイテイ</t>
    </rPh>
    <rPh sb="79" eb="81">
      <t>カンリ</t>
    </rPh>
    <rPh sb="82" eb="85">
      <t>コウリツカ</t>
    </rPh>
    <rPh sb="88" eb="90">
      <t>ケイエイ</t>
    </rPh>
    <rPh sb="90" eb="92">
      <t>キバン</t>
    </rPh>
    <rPh sb="93" eb="95">
      <t>キョウカ</t>
    </rPh>
    <rPh sb="96" eb="97">
      <t>ハカ</t>
    </rPh>
    <rPh sb="98" eb="100">
      <t>ヒツヨウ</t>
    </rPh>
    <phoneticPr fontId="4"/>
  </si>
  <si>
    <t>　経常収支比率は100％を超えているが、ほぼ横ばいであり、経費回収率は20％程度で推移していることから、使用料によって必要経費を賄うことが出来ていない状況であり、一般会計からの繰入金に頼っている。
　累積欠損金比率は、公営企業化した際の欠損金が大きいが、徐々に減少傾向にある。しかし、まだまだ高い指標となっているため、経費回収率を高める等改善が必要である。
　汚水処理原価は類似団体と比較し、若干高額となっているが、公共下水道と農業集落排水の統合を始め、徐々に減少傾向となっている。</t>
    <rPh sb="1" eb="3">
      <t>ケイジョウ</t>
    </rPh>
    <rPh sb="3" eb="5">
      <t>シュウシ</t>
    </rPh>
    <rPh sb="5" eb="7">
      <t>ヒリツ</t>
    </rPh>
    <rPh sb="13" eb="14">
      <t>コ</t>
    </rPh>
    <rPh sb="22" eb="23">
      <t>ヨコ</t>
    </rPh>
    <rPh sb="29" eb="31">
      <t>ケイヒ</t>
    </rPh>
    <rPh sb="31" eb="33">
      <t>カイシュウ</t>
    </rPh>
    <rPh sb="33" eb="34">
      <t>リツ</t>
    </rPh>
    <rPh sb="38" eb="40">
      <t>テイド</t>
    </rPh>
    <rPh sb="41" eb="43">
      <t>スイイ</t>
    </rPh>
    <rPh sb="52" eb="55">
      <t>シヨウリョウ</t>
    </rPh>
    <rPh sb="59" eb="63">
      <t>ヒツヨウケイヒ</t>
    </rPh>
    <rPh sb="64" eb="65">
      <t>マカナ</t>
    </rPh>
    <rPh sb="69" eb="71">
      <t>デキ</t>
    </rPh>
    <rPh sb="75" eb="77">
      <t>ジョウキョウ</t>
    </rPh>
    <rPh sb="81" eb="85">
      <t>イッパンカイケイ</t>
    </rPh>
    <rPh sb="88" eb="91">
      <t>クリイレキン</t>
    </rPh>
    <rPh sb="92" eb="93">
      <t>タヨ</t>
    </rPh>
    <rPh sb="101" eb="103">
      <t>ルイセキ</t>
    </rPh>
    <rPh sb="103" eb="108">
      <t>ケッソンキンヒリツ</t>
    </rPh>
    <rPh sb="110" eb="114">
      <t>コウエイキギョウ</t>
    </rPh>
    <rPh sb="114" eb="115">
      <t>カ</t>
    </rPh>
    <rPh sb="117" eb="118">
      <t>サイ</t>
    </rPh>
    <rPh sb="119" eb="122">
      <t>ケッソンキン</t>
    </rPh>
    <rPh sb="123" eb="124">
      <t>オオ</t>
    </rPh>
    <rPh sb="128" eb="130">
      <t>ジョジョ</t>
    </rPh>
    <rPh sb="131" eb="133">
      <t>ゲンショウ</t>
    </rPh>
    <rPh sb="133" eb="135">
      <t>ケイコウ</t>
    </rPh>
    <rPh sb="147" eb="148">
      <t>タカ</t>
    </rPh>
    <rPh sb="149" eb="151">
      <t>シヒョウ</t>
    </rPh>
    <rPh sb="160" eb="162">
      <t>ケイヒ</t>
    </rPh>
    <rPh sb="162" eb="164">
      <t>カイシュウ</t>
    </rPh>
    <rPh sb="164" eb="165">
      <t>リツ</t>
    </rPh>
    <rPh sb="166" eb="167">
      <t>タカ</t>
    </rPh>
    <rPh sb="169" eb="170">
      <t>トウ</t>
    </rPh>
    <rPh sb="170" eb="172">
      <t>カイゼン</t>
    </rPh>
    <rPh sb="173" eb="175">
      <t>ヒツヨウ</t>
    </rPh>
    <rPh sb="182" eb="184">
      <t>オスイ</t>
    </rPh>
    <rPh sb="184" eb="186">
      <t>ショリ</t>
    </rPh>
    <rPh sb="186" eb="188">
      <t>ゲンカ</t>
    </rPh>
    <rPh sb="189" eb="191">
      <t>ルイジ</t>
    </rPh>
    <rPh sb="191" eb="193">
      <t>ダンタイ</t>
    </rPh>
    <rPh sb="194" eb="196">
      <t>ヒカク</t>
    </rPh>
    <rPh sb="198" eb="200">
      <t>ジャッカン</t>
    </rPh>
    <rPh sb="200" eb="202">
      <t>コウガク</t>
    </rPh>
    <rPh sb="210" eb="212">
      <t>コウキョウ</t>
    </rPh>
    <rPh sb="212" eb="215">
      <t>ゲスイドウ</t>
    </rPh>
    <rPh sb="216" eb="222">
      <t>ノウギョウシュウラクハイスイ</t>
    </rPh>
    <rPh sb="223" eb="225">
      <t>トウゴウ</t>
    </rPh>
    <rPh sb="226" eb="227">
      <t>ハジ</t>
    </rPh>
    <rPh sb="229" eb="231">
      <t>ジョジョ</t>
    </rPh>
    <rPh sb="232" eb="234">
      <t>ゲンショウ</t>
    </rPh>
    <rPh sb="234" eb="23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</si>
</sst>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2.42</c:v>
                </c:pt>
                <c:pt idx="1">
                  <c:v>0</c:v>
                </c:pt>
                <c:pt idx="2">
                  <c:v>0</c:v>
                </c:pt>
                <c:pt idx="3">
                  <c:v>0</c:v>
                </c:pt>
                <c:pt idx="4">
                  <c:v>0</c:v>
                </c:pt>
              </c:numCache>
            </c:numRef>
          </c:val>
          <c:extLst>
            <c:ext xmlns:c16="http://schemas.microsoft.com/office/drawing/2014/chart" uri="{C3380CC4-5D6E-409C-BE32-E72D297353CC}">
              <c16:uniqueId val="{00000000-B940-47E7-96DE-74C8B69B6C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B940-47E7-96DE-74C8B69B6C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100.48</c:v>
                </c:pt>
                <c:pt idx="1">
                  <c:v>100.15</c:v>
                </c:pt>
                <c:pt idx="2">
                  <c:v>100.53</c:v>
                </c:pt>
                <c:pt idx="3">
                  <c:v>100.21</c:v>
                </c:pt>
                <c:pt idx="4">
                  <c:v>100.65</c:v>
                </c:pt>
              </c:numCache>
            </c:numRef>
          </c:val>
          <c:extLst>
            <c:ext xmlns:c16="http://schemas.microsoft.com/office/drawing/2014/chart" uri="{C3380CC4-5D6E-409C-BE32-E72D297353CC}">
              <c16:uniqueId val="{00000000-7048-44EA-B9D8-96570619F2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107.81</c:v>
                </c:pt>
                <c:pt idx="3">
                  <c:v>107.54</c:v>
                </c:pt>
                <c:pt idx="4">
                  <c:v>107.19</c:v>
                </c:pt>
              </c:numCache>
            </c:numRef>
          </c:val>
          <c:smooth val="0"/>
          <c:extLst>
            <c:ext xmlns:c16="http://schemas.microsoft.com/office/drawing/2014/chart" uri="{C3380CC4-5D6E-409C-BE32-E72D297353CC}">
              <c16:uniqueId val="{00000001-7048-44EA-B9D8-96570619F2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31.56</c:v>
                </c:pt>
                <c:pt idx="1">
                  <c:v>34.130000000000003</c:v>
                </c:pt>
                <c:pt idx="2">
                  <c:v>35.39</c:v>
                </c:pt>
                <c:pt idx="3">
                  <c:v>37.549999999999997</c:v>
                </c:pt>
                <c:pt idx="4">
                  <c:v>39.46</c:v>
                </c:pt>
              </c:numCache>
            </c:numRef>
          </c:val>
          <c:extLst>
            <c:ext xmlns:c16="http://schemas.microsoft.com/office/drawing/2014/chart" uri="{C3380CC4-5D6E-409C-BE32-E72D297353CC}">
              <c16:uniqueId val="{00000000-1E91-44B7-96D9-7E48354E93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19.93</c:v>
                </c:pt>
                <c:pt idx="3">
                  <c:v>21.94</c:v>
                </c:pt>
                <c:pt idx="4">
                  <c:v>22.89</c:v>
                </c:pt>
              </c:numCache>
            </c:numRef>
          </c:val>
          <c:smooth val="0"/>
          <c:extLst>
            <c:ext xmlns:c16="http://schemas.microsoft.com/office/drawing/2014/chart" uri="{C3380CC4-5D6E-409C-BE32-E72D297353CC}">
              <c16:uniqueId val="{00000001-1E91-44B7-96D9-7E48354E93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59-46F3-A63D-E8F6D62B91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D59-46F3-A63D-E8F6D62B91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386.58</c:v>
                </c:pt>
                <c:pt idx="1">
                  <c:v>397.39</c:v>
                </c:pt>
                <c:pt idx="2">
                  <c:v>351.1</c:v>
                </c:pt>
                <c:pt idx="3">
                  <c:v>354.21</c:v>
                </c:pt>
                <c:pt idx="4">
                  <c:v>335.38</c:v>
                </c:pt>
              </c:numCache>
            </c:numRef>
          </c:val>
          <c:extLst>
            <c:ext xmlns:c16="http://schemas.microsoft.com/office/drawing/2014/chart" uri="{C3380CC4-5D6E-409C-BE32-E72D297353CC}">
              <c16:uniqueId val="{00000000-4E5E-449C-9FBA-D4F0D1C84A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18.2</c:v>
                </c:pt>
                <c:pt idx="3">
                  <c:v>19.059999999999999</c:v>
                </c:pt>
                <c:pt idx="4">
                  <c:v>31.07</c:v>
                </c:pt>
              </c:numCache>
            </c:numRef>
          </c:val>
          <c:smooth val="0"/>
          <c:extLst>
            <c:ext xmlns:c16="http://schemas.microsoft.com/office/drawing/2014/chart" uri="{C3380CC4-5D6E-409C-BE32-E72D297353CC}">
              <c16:uniqueId val="{00000001-4E5E-449C-9FBA-D4F0D1C84A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113.3</c:v>
                </c:pt>
                <c:pt idx="1">
                  <c:v>117.75</c:v>
                </c:pt>
                <c:pt idx="2">
                  <c:v>118.22</c:v>
                </c:pt>
                <c:pt idx="3">
                  <c:v>116.41</c:v>
                </c:pt>
                <c:pt idx="4">
                  <c:v>95.7</c:v>
                </c:pt>
              </c:numCache>
            </c:numRef>
          </c:val>
          <c:extLst>
            <c:ext xmlns:c16="http://schemas.microsoft.com/office/drawing/2014/chart" uri="{C3380CC4-5D6E-409C-BE32-E72D297353CC}">
              <c16:uniqueId val="{00000000-6896-41FC-BE5E-2E845B9FAF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48.56</c:v>
                </c:pt>
                <c:pt idx="3">
                  <c:v>47.58</c:v>
                </c:pt>
                <c:pt idx="4">
                  <c:v>51.09</c:v>
                </c:pt>
              </c:numCache>
            </c:numRef>
          </c:val>
          <c:smooth val="0"/>
          <c:extLst>
            <c:ext xmlns:c16="http://schemas.microsoft.com/office/drawing/2014/chart" uri="{C3380CC4-5D6E-409C-BE32-E72D297353CC}">
              <c16:uniqueId val="{00000001-6896-41FC-BE5E-2E845B9FAF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CC-421B-B84C-ADCA723B47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B0CC-421B-B84C-ADCA723B47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20.39</c:v>
                </c:pt>
                <c:pt idx="1">
                  <c:v>15.92</c:v>
                </c:pt>
                <c:pt idx="2">
                  <c:v>20.420000000000002</c:v>
                </c:pt>
                <c:pt idx="3">
                  <c:v>21.82</c:v>
                </c:pt>
                <c:pt idx="4">
                  <c:v>24.51</c:v>
                </c:pt>
              </c:numCache>
            </c:numRef>
          </c:val>
          <c:extLst>
            <c:ext xmlns:c16="http://schemas.microsoft.com/office/drawing/2014/chart" uri="{C3380CC4-5D6E-409C-BE32-E72D297353CC}">
              <c16:uniqueId val="{00000000-A6A5-4DBA-AF96-F086CD290A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A6A5-4DBA-AF96-F086CD290A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349.15</c:v>
                </c:pt>
                <c:pt idx="1">
                  <c:v>463.28</c:v>
                </c:pt>
                <c:pt idx="2">
                  <c:v>345.67</c:v>
                </c:pt>
                <c:pt idx="3">
                  <c:v>323.83</c:v>
                </c:pt>
                <c:pt idx="4">
                  <c:v>287.99</c:v>
                </c:pt>
              </c:numCache>
            </c:numRef>
          </c:val>
          <c:extLst>
            <c:ext xmlns:c16="http://schemas.microsoft.com/office/drawing/2014/chart" uri="{C3380CC4-5D6E-409C-BE32-E72D297353CC}">
              <c16:uniqueId val="{00000000-0F8D-4EE4-A41C-9AB47B6501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0F8D-4EE4-A41C-9AB47B6501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formatCode="#,##0.00;&quot;△&quot;#,##0.00;&quot;-&quot;">
                  <c:v>60.31</c:v>
                </c:pt>
                <c:pt idx="4" formatCode="#,##0.00;&quot;△&quot;#,##0.00;&quot;-&quot;">
                  <c:v>61.38</c:v>
                </c:pt>
              </c:numCache>
            </c:numRef>
          </c:val>
          <c:extLst>
            <c:ext xmlns:c16="http://schemas.microsoft.com/office/drawing/2014/chart" uri="{C3380CC4-5D6E-409C-BE32-E72D297353CC}">
              <c16:uniqueId val="{00000000-C71F-4D2D-91B3-E5974030DB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C71F-4D2D-91B3-E5974030DB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c:v>
                </c:pt>
                <c:pt idx="1">
                  <c:v>90.35</c:v>
                </c:pt>
                <c:pt idx="2">
                  <c:v>89.92</c:v>
                </c:pt>
                <c:pt idx="3">
                  <c:v>91.47</c:v>
                </c:pt>
                <c:pt idx="4">
                  <c:v>93.51</c:v>
                </c:pt>
              </c:numCache>
            </c:numRef>
          </c:val>
          <c:extLst>
            <c:ext xmlns:c16="http://schemas.microsoft.com/office/drawing/2014/chart" uri="{C3380CC4-5D6E-409C-BE32-E72D297353CC}">
              <c16:uniqueId val="{00000000-5235-4418-B97D-0A1FEC8B49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5235-4418-B97D-0A1FEC8B49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六ケ所村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9886</v>
      </c>
      <c r="AM8" s="42"/>
      <c r="AN8" s="42"/>
      <c r="AO8" s="42"/>
      <c r="AP8" s="42"/>
      <c r="AQ8" s="42"/>
      <c r="AR8" s="42"/>
      <c r="AS8" s="42"/>
      <c r="AT8" s="35">
        <f>データ!T6</f>
        <v>252.58</v>
      </c>
      <c r="AU8" s="35"/>
      <c r="AV8" s="35"/>
      <c r="AW8" s="35"/>
      <c r="AX8" s="35"/>
      <c r="AY8" s="35"/>
      <c r="AZ8" s="35"/>
      <c r="BA8" s="35"/>
      <c r="BB8" s="35">
        <f>データ!U6</f>
        <v>39.14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57.24</v>
      </c>
      <c r="J10" s="35"/>
      <c r="K10" s="35"/>
      <c r="L10" s="35"/>
      <c r="M10" s="35"/>
      <c r="N10" s="35"/>
      <c r="O10" s="35"/>
      <c r="P10" s="35">
        <f>データ!P6</f>
        <v>59.52</v>
      </c>
      <c r="Q10" s="35"/>
      <c r="R10" s="35"/>
      <c r="S10" s="35"/>
      <c r="T10" s="35"/>
      <c r="U10" s="35"/>
      <c r="V10" s="35"/>
      <c r="W10" s="35">
        <f>データ!Q6</f>
        <v>88.52</v>
      </c>
      <c r="X10" s="35"/>
      <c r="Y10" s="35"/>
      <c r="Z10" s="35"/>
      <c r="AA10" s="35"/>
      <c r="AB10" s="35"/>
      <c r="AC10" s="35"/>
      <c r="AD10" s="42">
        <f>データ!R6</f>
        <v>1397</v>
      </c>
      <c r="AE10" s="42"/>
      <c r="AF10" s="42"/>
      <c r="AG10" s="42"/>
      <c r="AH10" s="42"/>
      <c r="AI10" s="42"/>
      <c r="AJ10" s="42"/>
      <c r="AK10" s="2"/>
      <c r="AL10" s="42">
        <f>データ!V6</f>
        <v>5851</v>
      </c>
      <c r="AM10" s="42"/>
      <c r="AN10" s="42"/>
      <c r="AO10" s="42"/>
      <c r="AP10" s="42"/>
      <c r="AQ10" s="42"/>
      <c r="AR10" s="42"/>
      <c r="AS10" s="42"/>
      <c r="AT10" s="35">
        <f>データ!W6</f>
        <v>4.3099999999999996</v>
      </c>
      <c r="AU10" s="35"/>
      <c r="AV10" s="35"/>
      <c r="AW10" s="35"/>
      <c r="AX10" s="35"/>
      <c r="AY10" s="35"/>
      <c r="AZ10" s="35"/>
      <c r="BA10" s="35"/>
      <c r="BB10" s="35">
        <f>データ!X6</f>
        <v>1357.54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tEuZe/kWi9XhmwoRpCpe85dmdUwcJu505MpTbeCPdwOHgWhGwUoXK1zD2fXfnN7TkMtnKvpaoxWSKnCQIEPQ==" saltValue="U8B0q2Vh2tih+0b9k7I/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24112</v>
      </c>
      <c r="D6" s="19">
        <f t="shared" si="3"/>
        <v>46</v>
      </c>
      <c r="E6" s="19">
        <f t="shared" si="3"/>
        <v>17</v>
      </c>
      <c r="F6" s="19">
        <f t="shared" si="3"/>
        <v>1</v>
      </c>
      <c r="G6" s="19">
        <f t="shared" si="3"/>
        <v>0</v>
      </c>
      <c r="H6" s="19" t="str">
        <f t="shared" si="3"/>
        <v>青森県　六ケ所村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57.24</v>
      </c>
      <c r="P6" s="20">
        <f t="shared" si="3"/>
        <v>59.52</v>
      </c>
      <c r="Q6" s="20">
        <f t="shared" si="3"/>
        <v>88.52</v>
      </c>
      <c r="R6" s="20">
        <f t="shared" si="3"/>
        <v>1397</v>
      </c>
      <c r="S6" s="20">
        <f t="shared" si="3"/>
        <v>9886</v>
      </c>
      <c r="T6" s="20">
        <f t="shared" si="3"/>
        <v>252.58</v>
      </c>
      <c r="U6" s="20">
        <f t="shared" si="3"/>
        <v>39.14</v>
      </c>
      <c r="V6" s="20">
        <f t="shared" si="3"/>
        <v>5851</v>
      </c>
      <c r="W6" s="20">
        <f t="shared" si="3"/>
        <v>4.3099999999999996</v>
      </c>
      <c r="X6" s="20">
        <f t="shared" si="3"/>
        <v>1357.54</v>
      </c>
      <c r="Y6" s="21">
        <f>IF(Y7="",NA(),Y7)</f>
        <v>100.48</v>
      </c>
      <c r="Z6" s="21">
        <f t="shared" ref="Z6:AH6" si="4">IF(Z7="",NA(),Z7)</f>
        <v>100.15</v>
      </c>
      <c r="AA6" s="21">
        <f t="shared" si="4"/>
        <v>100.53</v>
      </c>
      <c r="AB6" s="21">
        <f t="shared" si="4"/>
        <v>100.21</v>
      </c>
      <c r="AC6" s="21">
        <f t="shared" si="4"/>
        <v>100.65</v>
      </c>
      <c r="AD6" s="21">
        <f t="shared" si="4"/>
        <v>106.83</v>
      </c>
      <c r="AE6" s="21">
        <f t="shared" si="4"/>
        <v>109.21</v>
      </c>
      <c r="AF6" s="21">
        <f t="shared" si="4"/>
        <v>107.81</v>
      </c>
      <c r="AG6" s="21">
        <f t="shared" si="4"/>
        <v>107.54</v>
      </c>
      <c r="AH6" s="21">
        <f t="shared" si="4"/>
        <v>107.19</v>
      </c>
      <c r="AI6" s="20" t="str">
        <f>IF(AI7="","",IF(AI7="-","【-】","【"&amp;SUBSTITUTE(TEXT(AI7,"#,##0.00"),"-","△")&amp;"】"))</f>
        <v>【106.11】</v>
      </c>
      <c r="AJ6" s="21">
        <f>IF(AJ7="",NA(),AJ7)</f>
        <v>386.58</v>
      </c>
      <c r="AK6" s="21">
        <f t="shared" ref="AK6:AS6" si="5">IF(AK7="",NA(),AK7)</f>
        <v>397.39</v>
      </c>
      <c r="AL6" s="21">
        <f t="shared" si="5"/>
        <v>351.1</v>
      </c>
      <c r="AM6" s="21">
        <f t="shared" si="5"/>
        <v>354.21</v>
      </c>
      <c r="AN6" s="21">
        <f t="shared" si="5"/>
        <v>335.38</v>
      </c>
      <c r="AO6" s="21">
        <f t="shared" si="5"/>
        <v>22.02</v>
      </c>
      <c r="AP6" s="21">
        <f t="shared" si="5"/>
        <v>15.73</v>
      </c>
      <c r="AQ6" s="21">
        <f t="shared" si="5"/>
        <v>18.2</v>
      </c>
      <c r="AR6" s="21">
        <f t="shared" si="5"/>
        <v>19.059999999999999</v>
      </c>
      <c r="AS6" s="21">
        <f t="shared" si="5"/>
        <v>31.07</v>
      </c>
      <c r="AT6" s="20" t="str">
        <f>IF(AT7="","",IF(AT7="-","【-】","【"&amp;SUBSTITUTE(TEXT(AT7,"#,##0.00"),"-","△")&amp;"】"))</f>
        <v>【3.15】</v>
      </c>
      <c r="AU6" s="21">
        <f>IF(AU7="",NA(),AU7)</f>
        <v>113.3</v>
      </c>
      <c r="AV6" s="21">
        <f t="shared" ref="AV6:BD6" si="6">IF(AV7="",NA(),AV7)</f>
        <v>117.75</v>
      </c>
      <c r="AW6" s="21">
        <f t="shared" si="6"/>
        <v>118.22</v>
      </c>
      <c r="AX6" s="21">
        <f t="shared" si="6"/>
        <v>116.41</v>
      </c>
      <c r="AY6" s="21">
        <f t="shared" si="6"/>
        <v>95.7</v>
      </c>
      <c r="AZ6" s="21">
        <f t="shared" si="6"/>
        <v>68.040000000000006</v>
      </c>
      <c r="BA6" s="21">
        <f t="shared" si="6"/>
        <v>57.26</v>
      </c>
      <c r="BB6" s="21">
        <f t="shared" si="6"/>
        <v>48.56</v>
      </c>
      <c r="BC6" s="21">
        <f t="shared" si="6"/>
        <v>47.58</v>
      </c>
      <c r="BD6" s="21">
        <f t="shared" si="6"/>
        <v>51.09</v>
      </c>
      <c r="BE6" s="20" t="str">
        <f>IF(BE7="","",IF(BE7="-","【-】","【"&amp;SUBSTITUTE(TEXT(BE7,"#,##0.00"),"-","△")&amp;"】"))</f>
        <v>【73.44】</v>
      </c>
      <c r="BF6" s="20">
        <f>IF(BF7="",NA(),BF7)</f>
        <v>0</v>
      </c>
      <c r="BG6" s="20">
        <f t="shared" ref="BG6:BO6" si="7">IF(BG7="",NA(),BG7)</f>
        <v>0</v>
      </c>
      <c r="BH6" s="20">
        <f t="shared" si="7"/>
        <v>0</v>
      </c>
      <c r="BI6" s="20">
        <f t="shared" si="7"/>
        <v>0</v>
      </c>
      <c r="BJ6" s="20">
        <f t="shared" si="7"/>
        <v>0</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20.39</v>
      </c>
      <c r="BR6" s="21">
        <f t="shared" ref="BR6:BZ6" si="8">IF(BR7="",NA(),BR7)</f>
        <v>15.92</v>
      </c>
      <c r="BS6" s="21">
        <f t="shared" si="8"/>
        <v>20.420000000000002</v>
      </c>
      <c r="BT6" s="21">
        <f t="shared" si="8"/>
        <v>21.82</v>
      </c>
      <c r="BU6" s="21">
        <f t="shared" si="8"/>
        <v>24.51</v>
      </c>
      <c r="BV6" s="21">
        <f t="shared" si="8"/>
        <v>78.92</v>
      </c>
      <c r="BW6" s="21">
        <f t="shared" si="8"/>
        <v>74.17</v>
      </c>
      <c r="BX6" s="21">
        <f t="shared" si="8"/>
        <v>79.77</v>
      </c>
      <c r="BY6" s="21">
        <f t="shared" si="8"/>
        <v>79.63</v>
      </c>
      <c r="BZ6" s="21">
        <f t="shared" si="8"/>
        <v>76.78</v>
      </c>
      <c r="CA6" s="20" t="str">
        <f>IF(CA7="","",IF(CA7="-","【-】","【"&amp;SUBSTITUTE(TEXT(CA7,"#,##0.00"),"-","△")&amp;"】"))</f>
        <v>【97.61】</v>
      </c>
      <c r="CB6" s="21">
        <f>IF(CB7="",NA(),CB7)</f>
        <v>349.15</v>
      </c>
      <c r="CC6" s="21">
        <f t="shared" ref="CC6:CK6" si="9">IF(CC7="",NA(),CC7)</f>
        <v>463.28</v>
      </c>
      <c r="CD6" s="21">
        <f t="shared" si="9"/>
        <v>345.67</v>
      </c>
      <c r="CE6" s="21">
        <f t="shared" si="9"/>
        <v>323.83</v>
      </c>
      <c r="CF6" s="21">
        <f t="shared" si="9"/>
        <v>287.99</v>
      </c>
      <c r="CG6" s="21">
        <f t="shared" si="9"/>
        <v>220.31</v>
      </c>
      <c r="CH6" s="21">
        <f t="shared" si="9"/>
        <v>230.95</v>
      </c>
      <c r="CI6" s="21">
        <f t="shared" si="9"/>
        <v>214.56</v>
      </c>
      <c r="CJ6" s="21">
        <f t="shared" si="9"/>
        <v>213.66</v>
      </c>
      <c r="CK6" s="21">
        <f t="shared" si="9"/>
        <v>224.31</v>
      </c>
      <c r="CL6" s="20" t="str">
        <f>IF(CL7="","",IF(CL7="-","【-】","【"&amp;SUBSTITUTE(TEXT(CL7,"#,##0.00"),"-","△")&amp;"】"))</f>
        <v>【138.29】</v>
      </c>
      <c r="CM6" s="20">
        <f>IF(CM7="",NA(),CM7)</f>
        <v>0</v>
      </c>
      <c r="CN6" s="20">
        <f t="shared" ref="CN6:CV6" si="10">IF(CN7="",NA(),CN7)</f>
        <v>0</v>
      </c>
      <c r="CO6" s="20">
        <f t="shared" si="10"/>
        <v>0</v>
      </c>
      <c r="CP6" s="21">
        <f t="shared" si="10"/>
        <v>60.31</v>
      </c>
      <c r="CQ6" s="21">
        <f t="shared" si="10"/>
        <v>61.38</v>
      </c>
      <c r="CR6" s="21">
        <f t="shared" si="10"/>
        <v>49.68</v>
      </c>
      <c r="CS6" s="21">
        <f t="shared" si="10"/>
        <v>49.27</v>
      </c>
      <c r="CT6" s="21">
        <f t="shared" si="10"/>
        <v>49.47</v>
      </c>
      <c r="CU6" s="21">
        <f t="shared" si="10"/>
        <v>48.19</v>
      </c>
      <c r="CV6" s="21">
        <f t="shared" si="10"/>
        <v>47.32</v>
      </c>
      <c r="CW6" s="20" t="str">
        <f>IF(CW7="","",IF(CW7="-","【-】","【"&amp;SUBSTITUTE(TEXT(CW7,"#,##0.00"),"-","△")&amp;"】"))</f>
        <v>【59.10】</v>
      </c>
      <c r="CX6" s="21">
        <f>IF(CX7="",NA(),CX7)</f>
        <v>87</v>
      </c>
      <c r="CY6" s="21">
        <f t="shared" ref="CY6:DG6" si="11">IF(CY7="",NA(),CY7)</f>
        <v>90.35</v>
      </c>
      <c r="CZ6" s="21">
        <f t="shared" si="11"/>
        <v>89.92</v>
      </c>
      <c r="DA6" s="21">
        <f t="shared" si="11"/>
        <v>91.47</v>
      </c>
      <c r="DB6" s="21">
        <f t="shared" si="11"/>
        <v>93.51</v>
      </c>
      <c r="DC6" s="21">
        <f t="shared" si="11"/>
        <v>83.35</v>
      </c>
      <c r="DD6" s="21">
        <f t="shared" si="11"/>
        <v>83.16</v>
      </c>
      <c r="DE6" s="21">
        <f t="shared" si="11"/>
        <v>82.06</v>
      </c>
      <c r="DF6" s="21">
        <f t="shared" si="11"/>
        <v>82.26</v>
      </c>
      <c r="DG6" s="21">
        <f t="shared" si="11"/>
        <v>81.33</v>
      </c>
      <c r="DH6" s="20" t="str">
        <f>IF(DH7="","",IF(DH7="-","【-】","【"&amp;SUBSTITUTE(TEXT(DH7,"#,##0.00"),"-","△")&amp;"】"))</f>
        <v>【95.82】</v>
      </c>
      <c r="DI6" s="21">
        <f>IF(DI7="",NA(),DI7)</f>
        <v>31.56</v>
      </c>
      <c r="DJ6" s="21">
        <f t="shared" ref="DJ6:DR6" si="12">IF(DJ7="",NA(),DJ7)</f>
        <v>34.130000000000003</v>
      </c>
      <c r="DK6" s="21">
        <f t="shared" si="12"/>
        <v>35.39</v>
      </c>
      <c r="DL6" s="21">
        <f t="shared" si="12"/>
        <v>37.549999999999997</v>
      </c>
      <c r="DM6" s="21">
        <f t="shared" si="12"/>
        <v>39.46</v>
      </c>
      <c r="DN6" s="21">
        <f t="shared" si="12"/>
        <v>26.06</v>
      </c>
      <c r="DO6" s="21">
        <f t="shared" si="12"/>
        <v>24.1</v>
      </c>
      <c r="DP6" s="21">
        <f t="shared" si="12"/>
        <v>19.93</v>
      </c>
      <c r="DQ6" s="21">
        <f t="shared" si="12"/>
        <v>21.94</v>
      </c>
      <c r="DR6" s="21">
        <f t="shared" si="12"/>
        <v>22.89</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【7.62】</v>
      </c>
      <c r="EE6" s="21">
        <f>IF(EE7="",NA(),EE7)</f>
        <v>2.42</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24112</v>
      </c>
      <c r="D7" s="23">
        <v>46</v>
      </c>
      <c r="E7" s="23">
        <v>17</v>
      </c>
      <c r="F7" s="23">
        <v>1</v>
      </c>
      <c r="G7" s="23">
        <v>0</v>
      </c>
      <c r="H7" s="23" t="s">
        <v>96</v>
      </c>
      <c r="I7" s="23" t="s">
        <v>97</v>
      </c>
      <c r="J7" s="23" t="s">
        <v>98</v>
      </c>
      <c r="K7" s="23" t="s">
        <v>99</v>
      </c>
      <c r="L7" s="23" t="s">
        <v>100</v>
      </c>
      <c r="M7" s="23" t="s">
        <v>101</v>
      </c>
      <c r="N7" s="24" t="s">
        <v>102</v>
      </c>
      <c r="O7" s="24">
        <v>57.24</v>
      </c>
      <c r="P7" s="24">
        <v>59.52</v>
      </c>
      <c r="Q7" s="24">
        <v>88.52</v>
      </c>
      <c r="R7" s="24">
        <v>1397</v>
      </c>
      <c r="S7" s="24">
        <v>9886</v>
      </c>
      <c r="T7" s="24">
        <v>252.58</v>
      </c>
      <c r="U7" s="24">
        <v>39.14</v>
      </c>
      <c r="V7" s="24">
        <v>5851</v>
      </c>
      <c r="W7" s="24">
        <v>4.3099999999999996</v>
      </c>
      <c r="X7" s="24">
        <v>1357.54</v>
      </c>
      <c r="Y7" s="24">
        <v>100.48</v>
      </c>
      <c r="Z7" s="24">
        <v>100.15</v>
      </c>
      <c r="AA7" s="24">
        <v>100.53</v>
      </c>
      <c r="AB7" s="24">
        <v>100.21</v>
      </c>
      <c r="AC7" s="24">
        <v>100.65</v>
      </c>
      <c r="AD7" s="24">
        <v>106.83</v>
      </c>
      <c r="AE7" s="24">
        <v>109.21</v>
      </c>
      <c r="AF7" s="24">
        <v>107.81</v>
      </c>
      <c r="AG7" s="24">
        <v>107.54</v>
      </c>
      <c r="AH7" s="24">
        <v>107.19</v>
      </c>
      <c r="AI7" s="24">
        <v>106.11</v>
      </c>
      <c r="AJ7" s="24">
        <v>386.58</v>
      </c>
      <c r="AK7" s="24">
        <v>397.39</v>
      </c>
      <c r="AL7" s="24">
        <v>351.1</v>
      </c>
      <c r="AM7" s="24">
        <v>354.21</v>
      </c>
      <c r="AN7" s="24">
        <v>335.38</v>
      </c>
      <c r="AO7" s="24">
        <v>22.02</v>
      </c>
      <c r="AP7" s="24">
        <v>15.73</v>
      </c>
      <c r="AQ7" s="24">
        <v>18.2</v>
      </c>
      <c r="AR7" s="24">
        <v>19.059999999999999</v>
      </c>
      <c r="AS7" s="24">
        <v>31.07</v>
      </c>
      <c r="AT7" s="24">
        <v>3.15</v>
      </c>
      <c r="AU7" s="24">
        <v>113.3</v>
      </c>
      <c r="AV7" s="24">
        <v>117.75</v>
      </c>
      <c r="AW7" s="24">
        <v>118.22</v>
      </c>
      <c r="AX7" s="24">
        <v>116.41</v>
      </c>
      <c r="AY7" s="24">
        <v>95.7</v>
      </c>
      <c r="AZ7" s="24">
        <v>68.040000000000006</v>
      </c>
      <c r="BA7" s="24">
        <v>57.26</v>
      </c>
      <c r="BB7" s="24">
        <v>48.56</v>
      </c>
      <c r="BC7" s="24">
        <v>47.58</v>
      </c>
      <c r="BD7" s="24">
        <v>51.09</v>
      </c>
      <c r="BE7" s="24">
        <v>73.44</v>
      </c>
      <c r="BF7" s="24">
        <v>0</v>
      </c>
      <c r="BG7" s="24">
        <v>0</v>
      </c>
      <c r="BH7" s="24">
        <v>0</v>
      </c>
      <c r="BI7" s="24">
        <v>0</v>
      </c>
      <c r="BJ7" s="24">
        <v>0</v>
      </c>
      <c r="BK7" s="24">
        <v>1048.23</v>
      </c>
      <c r="BL7" s="24">
        <v>1130.42</v>
      </c>
      <c r="BM7" s="24">
        <v>1245.0999999999999</v>
      </c>
      <c r="BN7" s="24">
        <v>1108.8</v>
      </c>
      <c r="BO7" s="24">
        <v>1194.56</v>
      </c>
      <c r="BP7" s="24">
        <v>652.82000000000005</v>
      </c>
      <c r="BQ7" s="24">
        <v>20.39</v>
      </c>
      <c r="BR7" s="24">
        <v>15.92</v>
      </c>
      <c r="BS7" s="24">
        <v>20.420000000000002</v>
      </c>
      <c r="BT7" s="24">
        <v>21.82</v>
      </c>
      <c r="BU7" s="24">
        <v>24.51</v>
      </c>
      <c r="BV7" s="24">
        <v>78.92</v>
      </c>
      <c r="BW7" s="24">
        <v>74.17</v>
      </c>
      <c r="BX7" s="24">
        <v>79.77</v>
      </c>
      <c r="BY7" s="24">
        <v>79.63</v>
      </c>
      <c r="BZ7" s="24">
        <v>76.78</v>
      </c>
      <c r="CA7" s="24">
        <v>97.61</v>
      </c>
      <c r="CB7" s="24">
        <v>349.15</v>
      </c>
      <c r="CC7" s="24">
        <v>463.28</v>
      </c>
      <c r="CD7" s="24">
        <v>345.67</v>
      </c>
      <c r="CE7" s="24">
        <v>323.83</v>
      </c>
      <c r="CF7" s="24">
        <v>287.99</v>
      </c>
      <c r="CG7" s="24">
        <v>220.31</v>
      </c>
      <c r="CH7" s="24">
        <v>230.95</v>
      </c>
      <c r="CI7" s="24">
        <v>214.56</v>
      </c>
      <c r="CJ7" s="24">
        <v>213.66</v>
      </c>
      <c r="CK7" s="24">
        <v>224.31</v>
      </c>
      <c r="CL7" s="24">
        <v>138.29</v>
      </c>
      <c r="CM7" s="24">
        <v>0</v>
      </c>
      <c r="CN7" s="24">
        <v>0</v>
      </c>
      <c r="CO7" s="24">
        <v>0</v>
      </c>
      <c r="CP7" s="24">
        <v>60.31</v>
      </c>
      <c r="CQ7" s="24">
        <v>61.38</v>
      </c>
      <c r="CR7" s="24">
        <v>49.68</v>
      </c>
      <c r="CS7" s="24">
        <v>49.27</v>
      </c>
      <c r="CT7" s="24">
        <v>49.47</v>
      </c>
      <c r="CU7" s="24">
        <v>48.19</v>
      </c>
      <c r="CV7" s="24">
        <v>47.32</v>
      </c>
      <c r="CW7" s="24">
        <v>59.1</v>
      </c>
      <c r="CX7" s="24">
        <v>87</v>
      </c>
      <c r="CY7" s="24">
        <v>90.35</v>
      </c>
      <c r="CZ7" s="24">
        <v>89.92</v>
      </c>
      <c r="DA7" s="24">
        <v>91.47</v>
      </c>
      <c r="DB7" s="24">
        <v>93.51</v>
      </c>
      <c r="DC7" s="24">
        <v>83.35</v>
      </c>
      <c r="DD7" s="24">
        <v>83.16</v>
      </c>
      <c r="DE7" s="24">
        <v>82.06</v>
      </c>
      <c r="DF7" s="24">
        <v>82.26</v>
      </c>
      <c r="DG7" s="24">
        <v>81.33</v>
      </c>
      <c r="DH7" s="24">
        <v>95.82</v>
      </c>
      <c r="DI7" s="24">
        <v>31.56</v>
      </c>
      <c r="DJ7" s="24">
        <v>34.130000000000003</v>
      </c>
      <c r="DK7" s="24">
        <v>35.39</v>
      </c>
      <c r="DL7" s="24">
        <v>37.549999999999997</v>
      </c>
      <c r="DM7" s="24">
        <v>39.46</v>
      </c>
      <c r="DN7" s="24">
        <v>26.06</v>
      </c>
      <c r="DO7" s="24">
        <v>24.1</v>
      </c>
      <c r="DP7" s="24">
        <v>19.93</v>
      </c>
      <c r="DQ7" s="24">
        <v>21.94</v>
      </c>
      <c r="DR7" s="24">
        <v>22.89</v>
      </c>
      <c r="DS7" s="24">
        <v>39.74</v>
      </c>
      <c r="DT7" s="24">
        <v>0</v>
      </c>
      <c r="DU7" s="24">
        <v>0</v>
      </c>
      <c r="DV7" s="24">
        <v>0</v>
      </c>
      <c r="DW7" s="24">
        <v>0</v>
      </c>
      <c r="DX7" s="24">
        <v>0</v>
      </c>
      <c r="DY7" s="24">
        <v>0</v>
      </c>
      <c r="DZ7" s="24">
        <v>0</v>
      </c>
      <c r="EA7" s="24">
        <v>0</v>
      </c>
      <c r="EB7" s="24">
        <v>0</v>
      </c>
      <c r="EC7" s="24">
        <v>0</v>
      </c>
      <c r="ED7" s="24">
        <v>7.62</v>
      </c>
      <c r="EE7" s="24">
        <v>2.42</v>
      </c>
      <c r="EF7" s="24">
        <v>0</v>
      </c>
      <c r="EG7" s="24">
        <v>0</v>
      </c>
      <c r="EH7" s="24">
        <v>0</v>
      </c>
      <c r="EI7" s="24">
        <v>0</v>
      </c>
      <c r="EJ7" s="24">
        <v>0.12</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