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yoko0320\Desktop\"/>
    </mc:Choice>
  </mc:AlternateContent>
  <xr:revisionPtr revIDLastSave="0" documentId="13_ncr:1_{04437141-E1A0-4C7E-9D03-99DF3CC8D139}" xr6:coauthVersionLast="47" xr6:coauthVersionMax="47" xr10:uidLastSave="{00000000-0000-0000-0000-000000000000}"/>
  <workbookProtection workbookAlgorithmName="SHA-512" workbookHashValue="w93bTLdLOL5/eosn767iOQWO5zwgRU/V6ntAYlcGaTglR/hToZlawYmrlJxL+Ll3+KfSmWTPCk7LrqLTQhtzPA==" workbookSaltValue="HJ+U4VtniRw61J+x+z+YrQ==" workbookSpinCount="100000" lockStructure="1"/>
  <bookViews>
    <workbookView xWindow="-120" yWindow="-120" windowWidth="29040" windowHeight="15840" xr2:uid="{00000000-000D-0000-FFFF-FFFF00000000}"/>
  </bookViews>
  <sheets>
    <sheet name="法非適用_下水道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E86" i="4"/>
  <c r="AT10" i="4"/>
  <c r="AL10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<sst xmlns="http://schemas.openxmlformats.org/spreadsheetml/2006/main" count="236" uniqueCount="119">
  <si>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</si>
  <si>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</si>
  <si>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</si>
  <si>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</si>
  <si>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</si>
  <si>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</si>
  <si>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</si>
  <si>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</si>
  <si>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</si>
  <si>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</si>
  <si>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</si>
  <si>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</si>
  <si>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</si>
  <si>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</si>
  <si>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</si>
  <si>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</si>
  <si>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</si>
  <si>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</si>
  <si>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</si>
  <si>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</si>
  <si>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</si>
  <si>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</si>
  <si>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</si>
  <si>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</si>
  <si>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</si>
  <si>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</si>
  <si>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</si>
  <si>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</si>
  <si>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</si>
  <si>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</si>
  <si>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</si>
  <si>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</si>
  <si>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</si>
  <si>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</si>
  <si>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</si>
  <si>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</si>
  <si>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</si>
  <si>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</si>
  <si>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</si>
  <si>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</si>
  <si>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</si>
  <si>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</si>
  <si>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</si>
  <si>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</si>
  <si>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</si>
  <si>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</si>
  <si>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</si>
  <si>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</si>
  <si>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</si>
  <si>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</si>
  <si>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</si>
  <si>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</si>
  <si>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</si>
  <si>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</si>
  <si>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</si>
  <si>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</si>
  <si>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</si>
  <si>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</si>
  <si>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</si>
  <si>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</si>
  <si>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</si>
  <si>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</si>
  <si>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</si>
  <si>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</si>
  <si>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</si>
  <si>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</si>
  <si>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</si>
  <si>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</si>
  <si>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</si>
  <si>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</si>
  <si>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</si>
  <si>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</si>
  <si>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</si>
  <si>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</si>
  <si>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</si>
  <si>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</si>
  <si>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</si>
  <si>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</si>
  <si>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</si>
  <si>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</si>
  <si>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</si>
  <si>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</si>
  <si>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</si>
  <si>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</si>
  <si>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</si>
  <si>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</si>
  <si>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</si>
  <si>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</si>
  <si>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</si>
  <si>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</si>
  <si>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</si>
  <si>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</si>
  <si>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</si>
  <si>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</si>
  <si>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</si>
  <si>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</si>
  <si>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</si>
  <si>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</si>
  <si>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横浜町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</si>
  <si>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</si>
  <si>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</si>
  <si>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</si>
  <si>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</si>
  <si>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</si>
  <si>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</si>
  <si>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</si>
  <si>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</si>
  <si>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</si>
  <si>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</si>
  <si>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</si>
  <si>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</si>
  <si>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</si>
  <si>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</si>
  <si>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</si>
  <si>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</si>
  <si>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</si>
  <si>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収益的収支比率は前年度と比較して増加している。主な要因としては、地方債元金償還が進んだことによる利息の減による。
　水洗化率については、前年度と比較して増加している。これは、水洗便所設置済人口（200人（令和３年度）→202人（令和４年度））が増加数し、処理区域内人口（243人（令和３年度）→240人（令和４年度））が減少したあるためである。
　企業債残高対事業規模比率については、平成28年度、29年度施設の機能強化事業、平成30年度に経営戦略策定業務委託、令和元年度に最適整備構想策定業務委託、地方公営企業法適用に向けた業務委託（令和元年度から開始）が令和４年度まで行われる。これらの事業実施により、企業債残高は増となり、比率は悪化している。
　令和５年度から法適化へ移行したため、使用料金の改定（増額等）も検討しながら、経営の健全化を図る。</t>
    <rPh sb="123" eb="125">
      <t>ゾウカ</t>
    </rPh>
    <phoneticPr fontId="4"/>
  </si>
  <si>
    <t>　現在の施設は、平成９年度から供用を開始しており、施設の老朽化が著しい状況であったが、平成28、29年度で実施した施設機能強化事業により、管路以外の設備の更新が完了した。
　管路については、機能強化対策に係る調査では特に異常はなく、今後予定している調査（耐震診断等）を行う際等、随時点検を行う。また、管路の更新の際は経営戦略を基に、計画的な管路更新を実施していく。</t>
    <rPh sb="74" eb="76">
      <t>セツビ</t>
    </rPh>
    <rPh sb="108" eb="109">
      <t>トク</t>
    </rPh>
    <rPh sb="110" eb="112">
      <t>イジョウ</t>
    </rPh>
    <rPh sb="116" eb="118">
      <t>コンゴ</t>
    </rPh>
    <rPh sb="118" eb="120">
      <t>ヨテイ</t>
    </rPh>
    <rPh sb="124" eb="126">
      <t>チョウサ</t>
    </rPh>
    <rPh sb="137" eb="138">
      <t>トウ</t>
    </rPh>
    <rPh sb="139" eb="141">
      <t>ズイジ</t>
    </rPh>
    <rPh sb="141" eb="143">
      <t>テンケン</t>
    </rPh>
    <rPh sb="144" eb="145">
      <t>オコナ</t>
    </rPh>
    <phoneticPr fontId="4"/>
  </si>
  <si>
    <t>　収益的収支比率は前年度と比較して増加している。主な要因としては、地方債元金償還が進んだことによる利息の減による。
　企業債残高対事業規模比率については、平成28年度、29年度施設の機能強化事業、平成30年度に経営戦略策定業務委託、令和元年度に最適整備構想策定業務委託、地方公営企業法適用に向けた業務委託（令和元年度から開始）が令和４年度まで行われる。これらの事業実施により、企業債残高は増となり、比率は悪化している。
　現在は、一般会計からの繰入金により賄っていることから、今後は、使用料金の改定（増額等）も検討しながら、経営の健全化を図る。</t>
    <rPh sb="180" eb="182">
      <t>ジギョウ</t>
    </rPh>
    <rPh sb="182" eb="184">
      <t>ジッシ</t>
    </rPh>
    <rPh sb="188" eb="190">
      <t>キギョウ</t>
    </rPh>
    <rPh sb="190" eb="191">
      <t>サイ</t>
    </rPh>
    <rPh sb="191" eb="193">
      <t>ザンダカ</t>
    </rPh>
    <rPh sb="194" eb="195">
      <t>ゾウ</t>
    </rPh>
    <rPh sb="199" eb="201">
      <t>ヒリツ</t>
    </rPh>
    <rPh sb="202" eb="204">
      <t>アッカ</t>
    </rPh>
    <rPh sb="211" eb="212">
      <t>ゲン</t>
    </rPh>
    <rPh sb="212" eb="213">
      <t>ザイ</t>
    </rPh>
    <rPh sb="215" eb="217">
      <t>イッパン</t>
    </rPh>
    <rPh sb="217" eb="219">
      <t>カイケイ</t>
    </rPh>
    <rPh sb="222" eb="224">
      <t>クリイレ</t>
    </rPh>
    <rPh sb="224" eb="225">
      <t>キン</t>
    </rPh>
    <rPh sb="228" eb="229">
      <t>マカナ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</si>
</sst>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BF-4573-9A29-D4EFC683A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0.02</c:v>
                </c:pt>
                <c:pt idx="2">
                  <c:v>0.25</c:v>
                </c:pt>
                <c:pt idx="3">
                  <c:v>0.05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BF-4573-9A29-D4EFC683A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52.21</c:v>
                </c:pt>
                <c:pt idx="1">
                  <c:v>62.83</c:v>
                </c:pt>
                <c:pt idx="2">
                  <c:v>60.18</c:v>
                </c:pt>
                <c:pt idx="3">
                  <c:v>61.06</c:v>
                </c:pt>
                <c:pt idx="4">
                  <c:v>52.21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3C-4406-9903-60698AB94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50.68</c:v>
                </c:pt>
                <c:pt idx="1">
                  <c:v>50.14</c:v>
                </c:pt>
                <c:pt idx="2">
                  <c:v>54.83</c:v>
                </c:pt>
                <c:pt idx="3">
                  <c:v>66.53</c:v>
                </c:pt>
                <c:pt idx="4">
                  <c:v>52.35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3C-4406-9903-60698AB94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83.46</c:v>
                </c:pt>
                <c:pt idx="1">
                  <c:v>83.33</c:v>
                </c:pt>
                <c:pt idx="2">
                  <c:v>81.709999999999994</c:v>
                </c:pt>
                <c:pt idx="3">
                  <c:v>82.3</c:v>
                </c:pt>
                <c:pt idx="4">
                  <c:v>84.17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0B-401F-89E2-D8D66D777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84.86</c:v>
                </c:pt>
                <c:pt idx="1">
                  <c:v>84.98</c:v>
                </c:pt>
                <c:pt idx="2">
                  <c:v>84.7</c:v>
                </c:pt>
                <c:pt idx="3">
                  <c:v>84.67</c:v>
                </c:pt>
                <c:pt idx="4">
                  <c:v>84.39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0B-401F-89E2-D8D66D777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85.49</c:v>
                </c:pt>
                <c:pt idx="1">
                  <c:v>83.04</c:v>
                </c:pt>
                <c:pt idx="2">
                  <c:v>78.09</c:v>
                </c:pt>
                <c:pt idx="3">
                  <c:v>69.260000000000005</c:v>
                </c:pt>
                <c:pt idx="4">
                  <c:v>77.260000000000005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20-4013-BD5C-CCC286664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20-4013-BD5C-CCC286664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0-4C23-988A-B129DCB2D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90-4C23-988A-B129DCB2D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10-4959-A930-6D5A898B4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10-4959-A930-6D5A898B4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D-4FF6-B773-5BD0C7D71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FD-4FF6-B773-5BD0C7D71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CD-4F9B-8FC9-5B17E2A70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CD-4F9B-8FC9-5B17E2A70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2048.3000000000002</c:v>
                </c:pt>
                <c:pt idx="1">
                  <c:v>2057.66</c:v>
                </c:pt>
                <c:pt idx="2">
                  <c:v>2826.45</c:v>
                </c:pt>
                <c:pt idx="3">
                  <c:v>3584.45</c:v>
                </c:pt>
                <c:pt idx="4">
                  <c:v>4173.07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E3-4591-B046-FFDDE216E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789.46</c:v>
                </c:pt>
                <c:pt idx="1">
                  <c:v>826.83</c:v>
                </c:pt>
                <c:pt idx="2">
                  <c:v>867.83</c:v>
                </c:pt>
                <c:pt idx="3">
                  <c:v>791.76</c:v>
                </c:pt>
                <c:pt idx="4">
                  <c:v>900.82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E3-4591-B046-FFDDE216E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42.05</c:v>
                </c:pt>
                <c:pt idx="1">
                  <c:v>40.479999999999997</c:v>
                </c:pt>
                <c:pt idx="2">
                  <c:v>36.14</c:v>
                </c:pt>
                <c:pt idx="3">
                  <c:v>31.4</c:v>
                </c:pt>
                <c:pt idx="4">
                  <c:v>23.02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AC-4614-9171-14561C09D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57.77</c:v>
                </c:pt>
                <c:pt idx="1">
                  <c:v>57.31</c:v>
                </c:pt>
                <c:pt idx="2">
                  <c:v>57.08</c:v>
                </c:pt>
                <c:pt idx="3">
                  <c:v>56.26</c:v>
                </c:pt>
                <c:pt idx="4">
                  <c:v>52.94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AC-4614-9171-14561C09D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271.14999999999998</c:v>
                </c:pt>
                <c:pt idx="1">
                  <c:v>320.52999999999997</c:v>
                </c:pt>
                <c:pt idx="2">
                  <c:v>347.11</c:v>
                </c:pt>
                <c:pt idx="3">
                  <c:v>368.84</c:v>
                </c:pt>
                <c:pt idx="4">
                  <c:v>469.28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1C-4DC8-825E-2C98D99F5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274.35000000000002</c:v>
                </c:pt>
                <c:pt idx="1">
                  <c:v>273.52</c:v>
                </c:pt>
                <c:pt idx="2">
                  <c:v>274.99</c:v>
                </c:pt>
                <c:pt idx="3">
                  <c:v>282.08999999999997</c:v>
                </c:pt>
                <c:pt idx="4">
                  <c:v>303.27999999999997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1C-4DC8-825E-2C98D99F5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【809.19】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="80" zoomScaleNormal="8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青森県　横浜町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データ!I6</f>
        <v>法非適用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農業集落排水</v>
      </c>
      <c r="Q8" s="35"/>
      <c r="R8" s="35"/>
      <c r="S8" s="35"/>
      <c r="T8" s="35"/>
      <c r="U8" s="35"/>
      <c r="V8" s="35"/>
      <c r="W8" s="35" t="str">
        <f>データ!L6</f>
        <v>F2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4286</v>
      </c>
      <c r="AM8" s="37"/>
      <c r="AN8" s="37"/>
      <c r="AO8" s="37"/>
      <c r="AP8" s="37"/>
      <c r="AQ8" s="37"/>
      <c r="AR8" s="37"/>
      <c r="AS8" s="37"/>
      <c r="AT8" s="38">
        <f>データ!T6</f>
        <v>126.38</v>
      </c>
      <c r="AU8" s="38"/>
      <c r="AV8" s="38"/>
      <c r="AW8" s="38"/>
      <c r="AX8" s="38"/>
      <c r="AY8" s="38"/>
      <c r="AZ8" s="38"/>
      <c r="BA8" s="38"/>
      <c r="BB8" s="38">
        <f>データ!U6</f>
        <v>33.909999999999997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 t="str">
        <f>データ!O6</f>
        <v>該当数値なし</v>
      </c>
      <c r="J10" s="38"/>
      <c r="K10" s="38"/>
      <c r="L10" s="38"/>
      <c r="M10" s="38"/>
      <c r="N10" s="38"/>
      <c r="O10" s="38"/>
      <c r="P10" s="38">
        <f>データ!P6</f>
        <v>5.68</v>
      </c>
      <c r="Q10" s="38"/>
      <c r="R10" s="38"/>
      <c r="S10" s="38"/>
      <c r="T10" s="38"/>
      <c r="U10" s="38"/>
      <c r="V10" s="38"/>
      <c r="W10" s="38">
        <f>データ!Q6</f>
        <v>100</v>
      </c>
      <c r="X10" s="38"/>
      <c r="Y10" s="38"/>
      <c r="Z10" s="38"/>
      <c r="AA10" s="38"/>
      <c r="AB10" s="38"/>
      <c r="AC10" s="38"/>
      <c r="AD10" s="37">
        <f>データ!R6</f>
        <v>2940</v>
      </c>
      <c r="AE10" s="37"/>
      <c r="AF10" s="37"/>
      <c r="AG10" s="37"/>
      <c r="AH10" s="37"/>
      <c r="AI10" s="37"/>
      <c r="AJ10" s="37"/>
      <c r="AK10" s="2"/>
      <c r="AL10" s="37">
        <f>データ!V6</f>
        <v>240</v>
      </c>
      <c r="AM10" s="37"/>
      <c r="AN10" s="37"/>
      <c r="AO10" s="37"/>
      <c r="AP10" s="37"/>
      <c r="AQ10" s="37"/>
      <c r="AR10" s="37"/>
      <c r="AS10" s="37"/>
      <c r="AT10" s="38">
        <f>データ!W6</f>
        <v>0.5</v>
      </c>
      <c r="AU10" s="38"/>
      <c r="AV10" s="38"/>
      <c r="AW10" s="38"/>
      <c r="AX10" s="38"/>
      <c r="AY10" s="38"/>
      <c r="AZ10" s="38"/>
      <c r="BA10" s="38"/>
      <c r="BB10" s="38">
        <f>データ!X6</f>
        <v>480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116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117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80" t="s">
        <v>118</v>
      </c>
      <c r="BM66" s="81"/>
      <c r="BN66" s="81"/>
      <c r="BO66" s="81"/>
      <c r="BP66" s="81"/>
      <c r="BQ66" s="81"/>
      <c r="BR66" s="81"/>
      <c r="BS66" s="81"/>
      <c r="BT66" s="81"/>
      <c r="BU66" s="81"/>
      <c r="BV66" s="81"/>
      <c r="BW66" s="81"/>
      <c r="BX66" s="81"/>
      <c r="BY66" s="81"/>
      <c r="BZ66" s="82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80"/>
      <c r="BM67" s="81"/>
      <c r="BN67" s="81"/>
      <c r="BO67" s="81"/>
      <c r="BP67" s="81"/>
      <c r="BQ67" s="81"/>
      <c r="BR67" s="81"/>
      <c r="BS67" s="81"/>
      <c r="BT67" s="81"/>
      <c r="BU67" s="81"/>
      <c r="BV67" s="81"/>
      <c r="BW67" s="81"/>
      <c r="BX67" s="81"/>
      <c r="BY67" s="81"/>
      <c r="BZ67" s="82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80"/>
      <c r="BM68" s="81"/>
      <c r="BN68" s="81"/>
      <c r="BO68" s="81"/>
      <c r="BP68" s="81"/>
      <c r="BQ68" s="81"/>
      <c r="BR68" s="81"/>
      <c r="BS68" s="81"/>
      <c r="BT68" s="81"/>
      <c r="BU68" s="81"/>
      <c r="BV68" s="81"/>
      <c r="BW68" s="81"/>
      <c r="BX68" s="81"/>
      <c r="BY68" s="81"/>
      <c r="BZ68" s="82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80"/>
      <c r="BM69" s="81"/>
      <c r="BN69" s="81"/>
      <c r="BO69" s="81"/>
      <c r="BP69" s="81"/>
      <c r="BQ69" s="81"/>
      <c r="BR69" s="81"/>
      <c r="BS69" s="81"/>
      <c r="BT69" s="81"/>
      <c r="BU69" s="81"/>
      <c r="BV69" s="81"/>
      <c r="BW69" s="81"/>
      <c r="BX69" s="81"/>
      <c r="BY69" s="81"/>
      <c r="BZ69" s="82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80"/>
      <c r="BM70" s="81"/>
      <c r="BN70" s="81"/>
      <c r="BO70" s="81"/>
      <c r="BP70" s="81"/>
      <c r="BQ70" s="81"/>
      <c r="BR70" s="81"/>
      <c r="BS70" s="81"/>
      <c r="BT70" s="81"/>
      <c r="BU70" s="81"/>
      <c r="BV70" s="81"/>
      <c r="BW70" s="81"/>
      <c r="BX70" s="81"/>
      <c r="BY70" s="81"/>
      <c r="BZ70" s="82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80"/>
      <c r="BM71" s="81"/>
      <c r="BN71" s="81"/>
      <c r="BO71" s="81"/>
      <c r="BP71" s="81"/>
      <c r="BQ71" s="81"/>
      <c r="BR71" s="81"/>
      <c r="BS71" s="81"/>
      <c r="BT71" s="81"/>
      <c r="BU71" s="81"/>
      <c r="BV71" s="81"/>
      <c r="BW71" s="81"/>
      <c r="BX71" s="81"/>
      <c r="BY71" s="81"/>
      <c r="BZ71" s="82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80"/>
      <c r="BM72" s="81"/>
      <c r="BN72" s="81"/>
      <c r="BO72" s="81"/>
      <c r="BP72" s="81"/>
      <c r="BQ72" s="81"/>
      <c r="BR72" s="81"/>
      <c r="BS72" s="81"/>
      <c r="BT72" s="81"/>
      <c r="BU72" s="81"/>
      <c r="BV72" s="81"/>
      <c r="BW72" s="81"/>
      <c r="BX72" s="81"/>
      <c r="BY72" s="81"/>
      <c r="BZ72" s="82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80"/>
      <c r="BM73" s="81"/>
      <c r="BN73" s="81"/>
      <c r="BO73" s="81"/>
      <c r="BP73" s="81"/>
      <c r="BQ73" s="81"/>
      <c r="BR73" s="81"/>
      <c r="BS73" s="81"/>
      <c r="BT73" s="81"/>
      <c r="BU73" s="81"/>
      <c r="BV73" s="81"/>
      <c r="BW73" s="81"/>
      <c r="BX73" s="81"/>
      <c r="BY73" s="81"/>
      <c r="BZ73" s="82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80"/>
      <c r="BM74" s="81"/>
      <c r="BN74" s="81"/>
      <c r="BO74" s="81"/>
      <c r="BP74" s="81"/>
      <c r="BQ74" s="81"/>
      <c r="BR74" s="81"/>
      <c r="BS74" s="81"/>
      <c r="BT74" s="81"/>
      <c r="BU74" s="81"/>
      <c r="BV74" s="81"/>
      <c r="BW74" s="81"/>
      <c r="BX74" s="81"/>
      <c r="BY74" s="81"/>
      <c r="BZ74" s="82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80"/>
      <c r="BM75" s="81"/>
      <c r="BN75" s="81"/>
      <c r="BO75" s="81"/>
      <c r="BP75" s="81"/>
      <c r="BQ75" s="81"/>
      <c r="BR75" s="81"/>
      <c r="BS75" s="81"/>
      <c r="BT75" s="81"/>
      <c r="BU75" s="81"/>
      <c r="BV75" s="81"/>
      <c r="BW75" s="81"/>
      <c r="BX75" s="81"/>
      <c r="BY75" s="81"/>
      <c r="BZ75" s="82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80"/>
      <c r="BM76" s="81"/>
      <c r="BN76" s="81"/>
      <c r="BO76" s="81"/>
      <c r="BP76" s="81"/>
      <c r="BQ76" s="81"/>
      <c r="BR76" s="81"/>
      <c r="BS76" s="81"/>
      <c r="BT76" s="81"/>
      <c r="BU76" s="81"/>
      <c r="BV76" s="81"/>
      <c r="BW76" s="81"/>
      <c r="BX76" s="81"/>
      <c r="BY76" s="81"/>
      <c r="BZ76" s="82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80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1"/>
      <c r="BZ77" s="82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80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1"/>
      <c r="BZ78" s="82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80"/>
      <c r="BM79" s="81"/>
      <c r="BN79" s="81"/>
      <c r="BO79" s="81"/>
      <c r="BP79" s="81"/>
      <c r="BQ79" s="81"/>
      <c r="BR79" s="81"/>
      <c r="BS79" s="81"/>
      <c r="BT79" s="81"/>
      <c r="BU79" s="81"/>
      <c r="BV79" s="81"/>
      <c r="BW79" s="81"/>
      <c r="BX79" s="81"/>
      <c r="BY79" s="81"/>
      <c r="BZ79" s="82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80"/>
      <c r="BM80" s="81"/>
      <c r="BN80" s="81"/>
      <c r="BO80" s="81"/>
      <c r="BP80" s="81"/>
      <c r="BQ80" s="81"/>
      <c r="BR80" s="81"/>
      <c r="BS80" s="81"/>
      <c r="BT80" s="81"/>
      <c r="BU80" s="81"/>
      <c r="BV80" s="81"/>
      <c r="BW80" s="81"/>
      <c r="BX80" s="81"/>
      <c r="BY80" s="81"/>
      <c r="BZ80" s="82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80"/>
      <c r="BM81" s="81"/>
      <c r="BN81" s="81"/>
      <c r="BO81" s="81"/>
      <c r="BP81" s="81"/>
      <c r="BQ81" s="81"/>
      <c r="BR81" s="81"/>
      <c r="BS81" s="81"/>
      <c r="BT81" s="81"/>
      <c r="BU81" s="81"/>
      <c r="BV81" s="81"/>
      <c r="BW81" s="81"/>
      <c r="BX81" s="81"/>
      <c r="BY81" s="81"/>
      <c r="BZ81" s="82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83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5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【809.19】</v>
      </c>
      <c r="I86" s="12" t="str">
        <f>データ!CA6</f>
        <v>【57.02】</v>
      </c>
      <c r="J86" s="12" t="str">
        <f>データ!CL6</f>
        <v>【273.68】</v>
      </c>
      <c r="K86" s="12" t="str">
        <f>データ!CW6</f>
        <v>【52.55】</v>
      </c>
      <c r="L86" s="12" t="str">
        <f>データ!DH6</f>
        <v>【87.30】</v>
      </c>
      <c r="M86" s="12" t="s">
        <v>44</v>
      </c>
      <c r="N86" s="12" t="s">
        <v>43</v>
      </c>
      <c r="O86" s="12" t="str">
        <f>データ!EO6</f>
        <v>【0.02】</v>
      </c>
    </row>
  </sheetData>
  <sheetProtection algorithmName="SHA-512" hashValue="ch8wR4cNx7kJiumVE9YmshsniT0y8Bw5FXHgoLOBQh//WyEb7b1ZtsFvdv9IPJb2bort/yMSBy81DaEKERfeeg==" saltValue="DFUZZX7oIhxdoPLZuW1MY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2022</v>
      </c>
      <c r="C6" s="19">
        <f t="shared" ref="C6:X6" si="3">C7</f>
        <v>24066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青森県　横浜町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5.68</v>
      </c>
      <c r="Q6" s="20">
        <f t="shared" si="3"/>
        <v>100</v>
      </c>
      <c r="R6" s="20">
        <f t="shared" si="3"/>
        <v>2940</v>
      </c>
      <c r="S6" s="20">
        <f t="shared" si="3"/>
        <v>4286</v>
      </c>
      <c r="T6" s="20">
        <f t="shared" si="3"/>
        <v>126.38</v>
      </c>
      <c r="U6" s="20">
        <f t="shared" si="3"/>
        <v>33.909999999999997</v>
      </c>
      <c r="V6" s="20">
        <f t="shared" si="3"/>
        <v>240</v>
      </c>
      <c r="W6" s="20">
        <f t="shared" si="3"/>
        <v>0.5</v>
      </c>
      <c r="X6" s="20">
        <f t="shared" si="3"/>
        <v>480</v>
      </c>
      <c r="Y6" s="21">
        <f>IF(Y7="",NA(),Y7)</f>
        <v>85.49</v>
      </c>
      <c r="Z6" s="21">
        <f t="shared" ref="Z6:AH6" si="4">IF(Z7="",NA(),Z7)</f>
        <v>83.04</v>
      </c>
      <c r="AA6" s="21">
        <f t="shared" si="4"/>
        <v>78.09</v>
      </c>
      <c r="AB6" s="21">
        <f t="shared" si="4"/>
        <v>69.260000000000005</v>
      </c>
      <c r="AC6" s="21">
        <f t="shared" si="4"/>
        <v>77.260000000000005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2048.3000000000002</v>
      </c>
      <c r="BG6" s="21">
        <f t="shared" ref="BG6:BO6" si="7">IF(BG7="",NA(),BG7)</f>
        <v>2057.66</v>
      </c>
      <c r="BH6" s="21">
        <f t="shared" si="7"/>
        <v>2826.45</v>
      </c>
      <c r="BI6" s="21">
        <f t="shared" si="7"/>
        <v>3584.45</v>
      </c>
      <c r="BJ6" s="21">
        <f t="shared" si="7"/>
        <v>4173.07</v>
      </c>
      <c r="BK6" s="21">
        <f t="shared" si="7"/>
        <v>789.46</v>
      </c>
      <c r="BL6" s="21">
        <f t="shared" si="7"/>
        <v>826.83</v>
      </c>
      <c r="BM6" s="21">
        <f t="shared" si="7"/>
        <v>867.83</v>
      </c>
      <c r="BN6" s="21">
        <f t="shared" si="7"/>
        <v>791.76</v>
      </c>
      <c r="BO6" s="21">
        <f t="shared" si="7"/>
        <v>900.82</v>
      </c>
      <c r="BP6" s="20" t="str">
        <f>IF(BP7="","",IF(BP7="-","【-】","【"&amp;SUBSTITUTE(TEXT(BP7,"#,##0.00"),"-","△")&amp;"】"))</f>
        <v>【809.19】</v>
      </c>
      <c r="BQ6" s="21">
        <f>IF(BQ7="",NA(),BQ7)</f>
        <v>42.05</v>
      </c>
      <c r="BR6" s="21">
        <f t="shared" ref="BR6:BZ6" si="8">IF(BR7="",NA(),BR7)</f>
        <v>40.479999999999997</v>
      </c>
      <c r="BS6" s="21">
        <f t="shared" si="8"/>
        <v>36.14</v>
      </c>
      <c r="BT6" s="21">
        <f t="shared" si="8"/>
        <v>31.4</v>
      </c>
      <c r="BU6" s="21">
        <f t="shared" si="8"/>
        <v>23.02</v>
      </c>
      <c r="BV6" s="21">
        <f t="shared" si="8"/>
        <v>57.77</v>
      </c>
      <c r="BW6" s="21">
        <f t="shared" si="8"/>
        <v>57.31</v>
      </c>
      <c r="BX6" s="21">
        <f t="shared" si="8"/>
        <v>57.08</v>
      </c>
      <c r="BY6" s="21">
        <f t="shared" si="8"/>
        <v>56.26</v>
      </c>
      <c r="BZ6" s="21">
        <f t="shared" si="8"/>
        <v>52.94</v>
      </c>
      <c r="CA6" s="20" t="str">
        <f>IF(CA7="","",IF(CA7="-","【-】","【"&amp;SUBSTITUTE(TEXT(CA7,"#,##0.00"),"-","△")&amp;"】"))</f>
        <v>【57.02】</v>
      </c>
      <c r="CB6" s="21">
        <f>IF(CB7="",NA(),CB7)</f>
        <v>271.14999999999998</v>
      </c>
      <c r="CC6" s="21">
        <f t="shared" ref="CC6:CK6" si="9">IF(CC7="",NA(),CC7)</f>
        <v>320.52999999999997</v>
      </c>
      <c r="CD6" s="21">
        <f t="shared" si="9"/>
        <v>347.11</v>
      </c>
      <c r="CE6" s="21">
        <f t="shared" si="9"/>
        <v>368.84</v>
      </c>
      <c r="CF6" s="21">
        <f t="shared" si="9"/>
        <v>469.28</v>
      </c>
      <c r="CG6" s="21">
        <f t="shared" si="9"/>
        <v>274.35000000000002</v>
      </c>
      <c r="CH6" s="21">
        <f t="shared" si="9"/>
        <v>273.52</v>
      </c>
      <c r="CI6" s="21">
        <f t="shared" si="9"/>
        <v>274.99</v>
      </c>
      <c r="CJ6" s="21">
        <f t="shared" si="9"/>
        <v>282.08999999999997</v>
      </c>
      <c r="CK6" s="21">
        <f t="shared" si="9"/>
        <v>303.27999999999997</v>
      </c>
      <c r="CL6" s="20" t="str">
        <f>IF(CL7="","",IF(CL7="-","【-】","【"&amp;SUBSTITUTE(TEXT(CL7,"#,##0.00"),"-","△")&amp;"】"))</f>
        <v>【273.68】</v>
      </c>
      <c r="CM6" s="21">
        <f>IF(CM7="",NA(),CM7)</f>
        <v>52.21</v>
      </c>
      <c r="CN6" s="21">
        <f t="shared" ref="CN6:CV6" si="10">IF(CN7="",NA(),CN7)</f>
        <v>62.83</v>
      </c>
      <c r="CO6" s="21">
        <f t="shared" si="10"/>
        <v>60.18</v>
      </c>
      <c r="CP6" s="21">
        <f t="shared" si="10"/>
        <v>61.06</v>
      </c>
      <c r="CQ6" s="21">
        <f t="shared" si="10"/>
        <v>52.21</v>
      </c>
      <c r="CR6" s="21">
        <f t="shared" si="10"/>
        <v>50.68</v>
      </c>
      <c r="CS6" s="21">
        <f t="shared" si="10"/>
        <v>50.14</v>
      </c>
      <c r="CT6" s="21">
        <f t="shared" si="10"/>
        <v>54.83</v>
      </c>
      <c r="CU6" s="21">
        <f t="shared" si="10"/>
        <v>66.53</v>
      </c>
      <c r="CV6" s="21">
        <f t="shared" si="10"/>
        <v>52.35</v>
      </c>
      <c r="CW6" s="20" t="str">
        <f>IF(CW7="","",IF(CW7="-","【-】","【"&amp;SUBSTITUTE(TEXT(CW7,"#,##0.00"),"-","△")&amp;"】"))</f>
        <v>【52.55】</v>
      </c>
      <c r="CX6" s="21">
        <f>IF(CX7="",NA(),CX7)</f>
        <v>83.46</v>
      </c>
      <c r="CY6" s="21">
        <f t="shared" ref="CY6:DG6" si="11">IF(CY7="",NA(),CY7)</f>
        <v>83.33</v>
      </c>
      <c r="CZ6" s="21">
        <f t="shared" si="11"/>
        <v>81.709999999999994</v>
      </c>
      <c r="DA6" s="21">
        <f t="shared" si="11"/>
        <v>82.3</v>
      </c>
      <c r="DB6" s="21">
        <f t="shared" si="11"/>
        <v>84.17</v>
      </c>
      <c r="DC6" s="21">
        <f t="shared" si="11"/>
        <v>84.86</v>
      </c>
      <c r="DD6" s="21">
        <f t="shared" si="11"/>
        <v>84.98</v>
      </c>
      <c r="DE6" s="21">
        <f t="shared" si="11"/>
        <v>84.7</v>
      </c>
      <c r="DF6" s="21">
        <f t="shared" si="11"/>
        <v>84.67</v>
      </c>
      <c r="DG6" s="21">
        <f t="shared" si="11"/>
        <v>84.39</v>
      </c>
      <c r="DH6" s="20" t="str">
        <f>IF(DH7="","",IF(DH7="-","【-】","【"&amp;SUBSTITUTE(TEXT(DH7,"#,##0.00"),"-","△")&amp;"】"))</f>
        <v>【87.30】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0.01</v>
      </c>
      <c r="EK6" s="21">
        <f t="shared" si="14"/>
        <v>0.02</v>
      </c>
      <c r="EL6" s="21">
        <f t="shared" si="14"/>
        <v>0.25</v>
      </c>
      <c r="EM6" s="21">
        <f t="shared" si="14"/>
        <v>0.05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5" s="22" customFormat="1" x14ac:dyDescent="0.15">
      <c r="A7" s="14"/>
      <c r="B7" s="23">
        <v>2022</v>
      </c>
      <c r="C7" s="23">
        <v>24066</v>
      </c>
      <c r="D7" s="23">
        <v>47</v>
      </c>
      <c r="E7" s="23">
        <v>17</v>
      </c>
      <c r="F7" s="23">
        <v>5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5.68</v>
      </c>
      <c r="Q7" s="24">
        <v>100</v>
      </c>
      <c r="R7" s="24">
        <v>2940</v>
      </c>
      <c r="S7" s="24">
        <v>4286</v>
      </c>
      <c r="T7" s="24">
        <v>126.38</v>
      </c>
      <c r="U7" s="24">
        <v>33.909999999999997</v>
      </c>
      <c r="V7" s="24">
        <v>240</v>
      </c>
      <c r="W7" s="24">
        <v>0.5</v>
      </c>
      <c r="X7" s="24">
        <v>480</v>
      </c>
      <c r="Y7" s="24">
        <v>85.49</v>
      </c>
      <c r="Z7" s="24">
        <v>83.04</v>
      </c>
      <c r="AA7" s="24">
        <v>78.09</v>
      </c>
      <c r="AB7" s="24">
        <v>69.260000000000005</v>
      </c>
      <c r="AC7" s="24">
        <v>77.260000000000005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2048.3000000000002</v>
      </c>
      <c r="BG7" s="24">
        <v>2057.66</v>
      </c>
      <c r="BH7" s="24">
        <v>2826.45</v>
      </c>
      <c r="BI7" s="24">
        <v>3584.45</v>
      </c>
      <c r="BJ7" s="24">
        <v>4173.07</v>
      </c>
      <c r="BK7" s="24">
        <v>789.46</v>
      </c>
      <c r="BL7" s="24">
        <v>826.83</v>
      </c>
      <c r="BM7" s="24">
        <v>867.83</v>
      </c>
      <c r="BN7" s="24">
        <v>791.76</v>
      </c>
      <c r="BO7" s="24">
        <v>900.82</v>
      </c>
      <c r="BP7" s="24">
        <v>809.19</v>
      </c>
      <c r="BQ7" s="24">
        <v>42.05</v>
      </c>
      <c r="BR7" s="24">
        <v>40.479999999999997</v>
      </c>
      <c r="BS7" s="24">
        <v>36.14</v>
      </c>
      <c r="BT7" s="24">
        <v>31.4</v>
      </c>
      <c r="BU7" s="24">
        <v>23.02</v>
      </c>
      <c r="BV7" s="24">
        <v>57.77</v>
      </c>
      <c r="BW7" s="24">
        <v>57.31</v>
      </c>
      <c r="BX7" s="24">
        <v>57.08</v>
      </c>
      <c r="BY7" s="24">
        <v>56.26</v>
      </c>
      <c r="BZ7" s="24">
        <v>52.94</v>
      </c>
      <c r="CA7" s="24">
        <v>57.02</v>
      </c>
      <c r="CB7" s="24">
        <v>271.14999999999998</v>
      </c>
      <c r="CC7" s="24">
        <v>320.52999999999997</v>
      </c>
      <c r="CD7" s="24">
        <v>347.11</v>
      </c>
      <c r="CE7" s="24">
        <v>368.84</v>
      </c>
      <c r="CF7" s="24">
        <v>469.28</v>
      </c>
      <c r="CG7" s="24">
        <v>274.35000000000002</v>
      </c>
      <c r="CH7" s="24">
        <v>273.52</v>
      </c>
      <c r="CI7" s="24">
        <v>274.99</v>
      </c>
      <c r="CJ7" s="24">
        <v>282.08999999999997</v>
      </c>
      <c r="CK7" s="24">
        <v>303.27999999999997</v>
      </c>
      <c r="CL7" s="24">
        <v>273.68</v>
      </c>
      <c r="CM7" s="24">
        <v>52.21</v>
      </c>
      <c r="CN7" s="24">
        <v>62.83</v>
      </c>
      <c r="CO7" s="24">
        <v>60.18</v>
      </c>
      <c r="CP7" s="24">
        <v>61.06</v>
      </c>
      <c r="CQ7" s="24">
        <v>52.21</v>
      </c>
      <c r="CR7" s="24">
        <v>50.68</v>
      </c>
      <c r="CS7" s="24">
        <v>50.14</v>
      </c>
      <c r="CT7" s="24">
        <v>54.83</v>
      </c>
      <c r="CU7" s="24">
        <v>66.53</v>
      </c>
      <c r="CV7" s="24">
        <v>52.35</v>
      </c>
      <c r="CW7" s="24">
        <v>52.55</v>
      </c>
      <c r="CX7" s="24">
        <v>83.46</v>
      </c>
      <c r="CY7" s="24">
        <v>83.33</v>
      </c>
      <c r="CZ7" s="24">
        <v>81.709999999999994</v>
      </c>
      <c r="DA7" s="24">
        <v>82.3</v>
      </c>
      <c r="DB7" s="24">
        <v>84.17</v>
      </c>
      <c r="DC7" s="24">
        <v>84.86</v>
      </c>
      <c r="DD7" s="24">
        <v>84.98</v>
      </c>
      <c r="DE7" s="24">
        <v>84.7</v>
      </c>
      <c r="DF7" s="24">
        <v>84.67</v>
      </c>
      <c r="DG7" s="24">
        <v>84.39</v>
      </c>
      <c r="DH7" s="24">
        <v>87.3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0.01</v>
      </c>
      <c r="EK7" s="24">
        <v>0.02</v>
      </c>
      <c r="EL7" s="24">
        <v>0.25</v>
      </c>
      <c r="EM7" s="24">
        <v>0.05</v>
      </c>
      <c r="EN7" s="24">
        <v>0.03</v>
      </c>
      <c r="EO7" s="24">
        <v>0.02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114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yoko0320</cp:lastModifiedBy>
  <dcterms:created xsi:type="dcterms:W3CDTF">2023-12-12T02:52:01Z</dcterms:created>
  <dcterms:modified xsi:type="dcterms:W3CDTF">2024-01-17T02:42:17Z</dcterms:modified>
  <cp:category/>
</cp:coreProperties>
</file>