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nas01\NAS\7000上下水道課\青森県総務部市町村課\公営企業経営分析\漁業集落排水事業\R04\回答\"/>
    </mc:Choice>
  </mc:AlternateContent>
  <workbookProtection workbookAlgorithmName="SHA-512" workbookHashValue="MlI+BrtCPfGwqQAmG42ZU+55+b49xNPJa7hYOtnkYx8Yy/Miwpz+464aPhnEfxWX6M9+BN8G3yn6dvEg7TqO4w==" workbookSaltValue="hgD5ko5oizK42Spp8WhTAg==" workbookSpinCount="100000" lockStructure="1"/>
  <bookViews>
    <workbookView xWindow="0" yWindow="0" windowWidth="15360" windowHeight="76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<sst xmlns="http://schemas.openxmlformats.org/spreadsheetml/2006/main" count="236" uniqueCount="119">
  <si>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</si>
  <si>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</si>
  <si>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</si>
  <si>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</si>
  <si>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</si>
  <si>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</si>
  <si>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</si>
  <si>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</si>
  <si>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</si>
  <si>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</si>
  <si>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</si>
  <si>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</si>
  <si>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</si>
  <si>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</si>
  <si>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</si>
  <si>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</si>
  <si>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</si>
  <si>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</si>
  <si>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</si>
  <si>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</si>
  <si>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</si>
  <si>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</si>
  <si>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</si>
  <si>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</si>
  <si>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</si>
  <si>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</si>
  <si>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</si>
  <si>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</si>
  <si>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</si>
  <si>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</si>
  <si>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</si>
  <si>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</si>
  <si>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</si>
  <si>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</si>
  <si>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</si>
  <si>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</si>
  <si>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</si>
  <si>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</si>
  <si>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</si>
  <si>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</si>
  <si>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</si>
  <si>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</si>
  <si>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</si>
  <si>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</si>
  <si>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</si>
  <si>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</si>
  <si>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</si>
  <si>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</si>
  <si>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</si>
  <si>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</si>
  <si>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</si>
  <si>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</si>
  <si>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</si>
  <si>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</si>
  <si>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</si>
  <si>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</si>
  <si>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</si>
  <si>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</si>
  <si>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</si>
  <si>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</si>
  <si>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</si>
  <si>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</si>
  <si>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</si>
  <si>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</si>
  <si>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</si>
  <si>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</si>
  <si>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</si>
  <si>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</si>
  <si>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</si>
  <si>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</si>
  <si>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</si>
  <si>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</si>
  <si>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</si>
  <si>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</si>
  <si>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</si>
  <si>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</si>
  <si>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</si>
  <si>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</si>
  <si>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</si>
  <si>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</si>
  <si>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</si>
  <si>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</si>
  <si>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</si>
  <si>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</si>
  <si>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</si>
  <si>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</si>
  <si>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</si>
  <si>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</si>
  <si>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</si>
  <si>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</si>
  <si>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</si>
  <si>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</si>
  <si>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</si>
  <si>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</si>
  <si>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</si>
  <si>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</si>
  <si>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</si>
  <si>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</si>
  <si>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中泊町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</si>
  <si>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</si>
  <si>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</si>
  <si>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</si>
  <si>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</si>
  <si>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</si>
  <si>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</si>
  <si>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</si>
  <si>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</si>
  <si>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</si>
  <si>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</si>
  <si>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</si>
  <si>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</si>
  <si>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</si>
  <si>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</si>
  <si>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</si>
  <si>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</si>
  <si>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</si>
  <si>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現施設は、供用開始後22年を経過していることから、老朽施設の補修、更新等が必要となっています。今後は機能保全計画に基づき、計画的な設備更新が必要となります。
</t>
    <rPh sb="1" eb="2">
      <t>ゲン</t>
    </rPh>
    <rPh sb="2" eb="4">
      <t>シセツ</t>
    </rPh>
    <rPh sb="6" eb="8">
      <t>キョウヨウ</t>
    </rPh>
    <rPh sb="8" eb="10">
      <t>カイシ</t>
    </rPh>
    <rPh sb="10" eb="11">
      <t>ゴ</t>
    </rPh>
    <rPh sb="13" eb="14">
      <t>ネン</t>
    </rPh>
    <rPh sb="15" eb="17">
      <t>ケイカ</t>
    </rPh>
    <rPh sb="26" eb="28">
      <t>ロウキュウ</t>
    </rPh>
    <rPh sb="28" eb="30">
      <t>シセツ</t>
    </rPh>
    <rPh sb="31" eb="33">
      <t>ホシュウ</t>
    </rPh>
    <rPh sb="34" eb="36">
      <t>コウシン</t>
    </rPh>
    <rPh sb="36" eb="37">
      <t>トウ</t>
    </rPh>
    <rPh sb="38" eb="40">
      <t>ヒツヨウ</t>
    </rPh>
    <rPh sb="48" eb="50">
      <t>コンゴ</t>
    </rPh>
    <rPh sb="51" eb="53">
      <t>キノウ</t>
    </rPh>
    <rPh sb="53" eb="55">
      <t>ホゼン</t>
    </rPh>
    <rPh sb="55" eb="57">
      <t>ケイカク</t>
    </rPh>
    <rPh sb="58" eb="59">
      <t>モト</t>
    </rPh>
    <rPh sb="62" eb="65">
      <t>ケイカクテキ</t>
    </rPh>
    <rPh sb="66" eb="68">
      <t>セツビ</t>
    </rPh>
    <rPh sb="68" eb="70">
      <t>コウシン</t>
    </rPh>
    <rPh sb="71" eb="73">
      <t>ヒツヨウ</t>
    </rPh>
    <phoneticPr fontId="4"/>
  </si>
  <si>
    <t xml:space="preserve">　収支は黒字となっていますが、現状は施設維持管理費と償還金に対して営業収益に不足が生じるため、一般会計からの繰入金で収支均衡を図っているため下水道事業の経営という面では厳しいものとなっています。
　また、供用区域内の65歳以上の世帯が50％を超えており、過疎化、少子高齢化が加速している現状です。
　今後は、経営戦略の改定が令和6年3月末で完了することから、経営戦略を踏まえた経営の健全化を図るための取組みを進めることが必要です。
</t>
    <rPh sb="1" eb="3">
      <t>シュウシ</t>
    </rPh>
    <rPh sb="4" eb="6">
      <t>クロジ</t>
    </rPh>
    <rPh sb="15" eb="17">
      <t>ゲンジョウ</t>
    </rPh>
    <rPh sb="58" eb="60">
      <t>シュウシ</t>
    </rPh>
    <rPh sb="60" eb="62">
      <t>キンコウ</t>
    </rPh>
    <rPh sb="63" eb="64">
      <t>ハカ</t>
    </rPh>
    <rPh sb="70" eb="73">
      <t>ゲスイドウ</t>
    </rPh>
    <rPh sb="73" eb="75">
      <t>ジギョウ</t>
    </rPh>
    <rPh sb="76" eb="78">
      <t>ケイエイ</t>
    </rPh>
    <rPh sb="81" eb="82">
      <t>メン</t>
    </rPh>
    <rPh sb="84" eb="85">
      <t>キビ</t>
    </rPh>
    <rPh sb="127" eb="130">
      <t>カソカ</t>
    </rPh>
    <rPh sb="131" eb="133">
      <t>ショウシ</t>
    </rPh>
    <rPh sb="133" eb="136">
      <t>コウレイカ</t>
    </rPh>
    <rPh sb="137" eb="139">
      <t>カソク</t>
    </rPh>
    <rPh sb="143" eb="145">
      <t>ゲンジョウ</t>
    </rPh>
    <rPh sb="150" eb="152">
      <t>コンゴ</t>
    </rPh>
    <rPh sb="162" eb="164">
      <t>レイワ</t>
    </rPh>
    <rPh sb="165" eb="166">
      <t>ネン</t>
    </rPh>
    <rPh sb="167" eb="169">
      <t>ガツマツ</t>
    </rPh>
    <rPh sb="170" eb="172">
      <t>カンリョウ</t>
    </rPh>
    <rPh sb="191" eb="194">
      <t>ケンゼンカ</t>
    </rPh>
    <rPh sb="200" eb="202">
      <t>トリクミ</t>
    </rPh>
    <rPh sb="204" eb="205">
      <t>スス</t>
    </rPh>
    <phoneticPr fontId="4"/>
  </si>
  <si>
    <r>
      <t>　中泊町下前地区漁業集落排水は、漁業集落における生活環境を整備し、水質保全することで海の水質を改善するために実施された事業です。
　①収益的収支比率は102.88％と100％を上回っているが、依然として一般会計からの基準外繰入により収支均衡を保っている状態です。
　④企業債残高対事業規模比率は企業債残高の残額すべて基準外繰入対象債となり、特別会計においての実質的負担はありません。
　⑤⑥経費回収率は前年比で1.58％減の47.57％、汚水処理原価は前年度を5.92円下回り313.31円となった。これは年間有収水量が前年比で1.1％減少したものです。</t>
    </r>
    <r>
      <rPr>
        <sz val="11"/>
        <rFont val="ＭＳ ゴシック"/>
        <family val="3"/>
        <charset val="128"/>
      </rPr>
      <t xml:space="preserve">使用料収入は前年比で46千円減となっています。
</t>
    </r>
    <r>
      <rPr>
        <sz val="11"/>
        <color theme="1"/>
        <rFont val="ＭＳ ゴシック"/>
        <family val="3"/>
        <charset val="128"/>
      </rPr>
      <t xml:space="preserve">
　⑦施設利用率は晴天時一日平均処理量の減少により前年比で0.8％減の10.20％となっています。
　⑧水洗化率は供用区域内で１件の加入があり1.72％の増となっています。
</t>
    </r>
    <rPh sb="1" eb="4">
      <t>ナカドマリマチ</t>
    </rPh>
    <rPh sb="4" eb="6">
      <t>シタマエ</t>
    </rPh>
    <rPh sb="6" eb="8">
      <t>チク</t>
    </rPh>
    <rPh sb="8" eb="10">
      <t>ギョギョウ</t>
    </rPh>
    <rPh sb="10" eb="12">
      <t>シュウラク</t>
    </rPh>
    <rPh sb="12" eb="14">
      <t>ハイスイ</t>
    </rPh>
    <rPh sb="16" eb="18">
      <t>ギョギョウ</t>
    </rPh>
    <rPh sb="18" eb="20">
      <t>シュウラク</t>
    </rPh>
    <rPh sb="24" eb="26">
      <t>セイカツ</t>
    </rPh>
    <rPh sb="26" eb="28">
      <t>カンキョウ</t>
    </rPh>
    <rPh sb="29" eb="31">
      <t>セイビ</t>
    </rPh>
    <rPh sb="33" eb="35">
      <t>スイシツ</t>
    </rPh>
    <rPh sb="35" eb="37">
      <t>ホゼン</t>
    </rPh>
    <rPh sb="42" eb="43">
      <t>ウミ</t>
    </rPh>
    <rPh sb="44" eb="46">
      <t>スイシツ</t>
    </rPh>
    <rPh sb="47" eb="49">
      <t>カイゼン</t>
    </rPh>
    <rPh sb="54" eb="56">
      <t>ジッシ</t>
    </rPh>
    <rPh sb="59" eb="61">
      <t>ジギョウ</t>
    </rPh>
    <rPh sb="68" eb="71">
      <t>シュウエキテキ</t>
    </rPh>
    <rPh sb="71" eb="73">
      <t>シュウシ</t>
    </rPh>
    <rPh sb="73" eb="75">
      <t>ヒリツ</t>
    </rPh>
    <rPh sb="89" eb="91">
      <t>ウワマワ</t>
    </rPh>
    <rPh sb="97" eb="99">
      <t>イゼン</t>
    </rPh>
    <rPh sb="102" eb="104">
      <t>イッパン</t>
    </rPh>
    <rPh sb="104" eb="106">
      <t>カイケイ</t>
    </rPh>
    <rPh sb="109" eb="112">
      <t>キジュンガイ</t>
    </rPh>
    <rPh sb="112" eb="114">
      <t>クリイレ</t>
    </rPh>
    <rPh sb="117" eb="119">
      <t>シュウシ</t>
    </rPh>
    <rPh sb="119" eb="121">
      <t>キンコウ</t>
    </rPh>
    <rPh sb="122" eb="123">
      <t>タモ</t>
    </rPh>
    <rPh sb="127" eb="129">
      <t>ジョウタイ</t>
    </rPh>
    <rPh sb="136" eb="139">
      <t>キギョウサイ</t>
    </rPh>
    <rPh sb="139" eb="141">
      <t>ザンダカ</t>
    </rPh>
    <rPh sb="141" eb="142">
      <t>タイ</t>
    </rPh>
    <rPh sb="142" eb="144">
      <t>ジギョウ</t>
    </rPh>
    <rPh sb="144" eb="146">
      <t>キボ</t>
    </rPh>
    <rPh sb="146" eb="148">
      <t>ヒリツ</t>
    </rPh>
    <rPh sb="149" eb="152">
      <t>キギョウサイ</t>
    </rPh>
    <rPh sb="152" eb="154">
      <t>ザンダカ</t>
    </rPh>
    <rPh sb="155" eb="157">
      <t>ザンガク</t>
    </rPh>
    <rPh sb="160" eb="163">
      <t>キジュンガイ</t>
    </rPh>
    <rPh sb="163" eb="165">
      <t>クリイレ</t>
    </rPh>
    <rPh sb="165" eb="167">
      <t>タイショウ</t>
    </rPh>
    <rPh sb="167" eb="168">
      <t>サイ</t>
    </rPh>
    <rPh sb="172" eb="174">
      <t>トクベツ</t>
    </rPh>
    <rPh sb="174" eb="176">
      <t>カイケイ</t>
    </rPh>
    <rPh sb="181" eb="184">
      <t>ジッシツテキ</t>
    </rPh>
    <rPh sb="184" eb="186">
      <t>フタン</t>
    </rPh>
    <rPh sb="198" eb="200">
      <t>ケイヒ</t>
    </rPh>
    <rPh sb="200" eb="203">
      <t>カイシュウリツ</t>
    </rPh>
    <rPh sb="204" eb="207">
      <t>ゼンネンヒ</t>
    </rPh>
    <rPh sb="213" eb="214">
      <t>ゲン</t>
    </rPh>
    <rPh sb="222" eb="224">
      <t>オスイ</t>
    </rPh>
    <rPh sb="224" eb="226">
      <t>ショリ</t>
    </rPh>
    <rPh sb="226" eb="228">
      <t>ゲンカ</t>
    </rPh>
    <rPh sb="229" eb="232">
      <t>ゼンネンド</t>
    </rPh>
    <rPh sb="237" eb="238">
      <t>エン</t>
    </rPh>
    <rPh sb="247" eb="248">
      <t>エン</t>
    </rPh>
    <rPh sb="256" eb="258">
      <t>ネンカン</t>
    </rPh>
    <rPh sb="258" eb="259">
      <t>ア</t>
    </rPh>
    <rPh sb="259" eb="260">
      <t>シュウ</t>
    </rPh>
    <rPh sb="260" eb="262">
      <t>スイリョウ</t>
    </rPh>
    <rPh sb="263" eb="266">
      <t>ゼンネンヒ</t>
    </rPh>
    <rPh sb="280" eb="283">
      <t>シヨウリョウ</t>
    </rPh>
    <rPh sb="283" eb="285">
      <t>シュウニュウ</t>
    </rPh>
    <rPh sb="286" eb="289">
      <t>ゼンネンヒ</t>
    </rPh>
    <rPh sb="292" eb="294">
      <t>センエン</t>
    </rPh>
    <rPh sb="294" eb="295">
      <t>ゲン</t>
    </rPh>
    <rPh sb="313" eb="316">
      <t>セイテンジ</t>
    </rPh>
    <rPh sb="316" eb="318">
      <t>イチニチ</t>
    </rPh>
    <rPh sb="318" eb="320">
      <t>ヘイキン</t>
    </rPh>
    <rPh sb="320" eb="323">
      <t>ショリリョウ</t>
    </rPh>
    <rPh sb="324" eb="326">
      <t>ゲンショウ</t>
    </rPh>
    <rPh sb="329" eb="332">
      <t>ゼンネンヒ</t>
    </rPh>
    <rPh sb="337" eb="338">
      <t>ゲン</t>
    </rPh>
    <rPh sb="357" eb="360">
      <t>スイセンカ</t>
    </rPh>
    <rPh sb="360" eb="361">
      <t>リツ</t>
    </rPh>
    <rPh sb="362" eb="364">
      <t>キョウヨウ</t>
    </rPh>
    <rPh sb="364" eb="367">
      <t>クイキナイ</t>
    </rPh>
    <rPh sb="369" eb="370">
      <t>ケン</t>
    </rPh>
    <rPh sb="371" eb="373">
      <t>カニュウ</t>
    </rPh>
    <rPh sb="382" eb="383">
      <t>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</si>
</sst>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91-491C-9319-05ADC06A00D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0.01</c:v>
                </c:pt>
              </c:numCache>
            </c:numRef>
          </c:val>
          <c:smooth val="0"/>
          <c:extLst>
            <c:ext xmlns:c16="http://schemas.microsoft.com/office/drawing/2014/chart" uri="{C3380CC4-5D6E-409C-BE32-E72D297353CC}">
              <c16:uniqueId val="{00000001-8D91-491C-9319-05ADC06A00D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11</c:v>
                </c:pt>
                <c:pt idx="1">
                  <c:v>10.8</c:v>
                </c:pt>
                <c:pt idx="2">
                  <c:v>11</c:v>
                </c:pt>
                <c:pt idx="3">
                  <c:v>11</c:v>
                </c:pt>
                <c:pt idx="4">
                  <c:v>10.199999999999999</c:v>
                </c:pt>
              </c:numCache>
            </c:numRef>
          </c:val>
          <c:extLst>
            <c:ext xmlns:c16="http://schemas.microsoft.com/office/drawing/2014/chart" uri="{C3380CC4-5D6E-409C-BE32-E72D297353CC}">
              <c16:uniqueId val="{00000000-C5BE-4104-B71A-2D83B09127A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26.22</c:v>
                </c:pt>
              </c:numCache>
            </c:numRef>
          </c:val>
          <c:smooth val="0"/>
          <c:extLst>
            <c:ext xmlns:c16="http://schemas.microsoft.com/office/drawing/2014/chart" uri="{C3380CC4-5D6E-409C-BE32-E72D297353CC}">
              <c16:uniqueId val="{00000001-C5BE-4104-B71A-2D83B09127A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52.25</c:v>
                </c:pt>
                <c:pt idx="1">
                  <c:v>55.68</c:v>
                </c:pt>
                <c:pt idx="2">
                  <c:v>59.32</c:v>
                </c:pt>
                <c:pt idx="3">
                  <c:v>61.3</c:v>
                </c:pt>
                <c:pt idx="4">
                  <c:v>63.02</c:v>
                </c:pt>
              </c:numCache>
            </c:numRef>
          </c:val>
          <c:extLst>
            <c:ext xmlns:c16="http://schemas.microsoft.com/office/drawing/2014/chart" uri="{C3380CC4-5D6E-409C-BE32-E72D297353CC}">
              <c16:uniqueId val="{00000000-19AE-4B44-987B-B883B610E8F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78.03</c:v>
                </c:pt>
              </c:numCache>
            </c:numRef>
          </c:val>
          <c:smooth val="0"/>
          <c:extLst>
            <c:ext xmlns:c16="http://schemas.microsoft.com/office/drawing/2014/chart" uri="{C3380CC4-5D6E-409C-BE32-E72D297353CC}">
              <c16:uniqueId val="{00000001-19AE-4B44-987B-B883B610E8F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97.61</c:v>
                </c:pt>
                <c:pt idx="1">
                  <c:v>99.9</c:v>
                </c:pt>
                <c:pt idx="2">
                  <c:v>100.18</c:v>
                </c:pt>
                <c:pt idx="3">
                  <c:v>99.06</c:v>
                </c:pt>
                <c:pt idx="4">
                  <c:v>102.88</c:v>
                </c:pt>
              </c:numCache>
            </c:numRef>
          </c:val>
          <c:extLst>
            <c:ext xmlns:c16="http://schemas.microsoft.com/office/drawing/2014/chart" uri="{C3380CC4-5D6E-409C-BE32-E72D297353CC}">
              <c16:uniqueId val="{00000000-F10B-4774-94FA-50CA008B5BF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0B-4774-94FA-50CA008B5BF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7A-4E03-9B26-C94DFFCA6CE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7A-4E03-9B26-C94DFFCA6CE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15-44D6-93FF-5AAAD4C06B9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15-44D6-93FF-5AAAD4C06B9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1E-486F-BD48-2D473B96AE8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1E-486F-BD48-2D473B96AE8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82-47A3-83E1-BE62AC74309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82-47A3-83E1-BE62AC74309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9F-4F76-9752-3F756818F46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1278.54</c:v>
                </c:pt>
              </c:numCache>
            </c:numRef>
          </c:val>
          <c:smooth val="0"/>
          <c:extLst>
            <c:ext xmlns:c16="http://schemas.microsoft.com/office/drawing/2014/chart" uri="{C3380CC4-5D6E-409C-BE32-E72D297353CC}">
              <c16:uniqueId val="{00000001-E09F-4F76-9752-3F756818F46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58.33</c:v>
                </c:pt>
                <c:pt idx="1">
                  <c:v>33.14</c:v>
                </c:pt>
                <c:pt idx="2">
                  <c:v>31.34</c:v>
                </c:pt>
                <c:pt idx="3">
                  <c:v>49.15</c:v>
                </c:pt>
                <c:pt idx="4">
                  <c:v>47.57</c:v>
                </c:pt>
              </c:numCache>
            </c:numRef>
          </c:val>
          <c:extLst>
            <c:ext xmlns:c16="http://schemas.microsoft.com/office/drawing/2014/chart" uri="{C3380CC4-5D6E-409C-BE32-E72D297353CC}">
              <c16:uniqueId val="{00000000-067A-4FB0-98EE-343759E900A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38.74</c:v>
                </c:pt>
              </c:numCache>
            </c:numRef>
          </c:val>
          <c:smooth val="0"/>
          <c:extLst>
            <c:ext xmlns:c16="http://schemas.microsoft.com/office/drawing/2014/chart" uri="{C3380CC4-5D6E-409C-BE32-E72D297353CC}">
              <c16:uniqueId val="{00000001-067A-4FB0-98EE-343759E900A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275.69</c:v>
                </c:pt>
                <c:pt idx="1">
                  <c:v>482.4</c:v>
                </c:pt>
                <c:pt idx="2">
                  <c:v>509.14</c:v>
                </c:pt>
                <c:pt idx="3">
                  <c:v>319.23</c:v>
                </c:pt>
                <c:pt idx="4">
                  <c:v>313.31</c:v>
                </c:pt>
              </c:numCache>
            </c:numRef>
          </c:val>
          <c:extLst>
            <c:ext xmlns:c16="http://schemas.microsoft.com/office/drawing/2014/chart" uri="{C3380CC4-5D6E-409C-BE32-E72D297353CC}">
              <c16:uniqueId val="{00000000-68D6-4AA4-8B63-219B40A8018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456.72</c:v>
                </c:pt>
              </c:numCache>
            </c:numRef>
          </c:val>
          <c:smooth val="0"/>
          <c:extLst>
            <c:ext xmlns:c16="http://schemas.microsoft.com/office/drawing/2014/chart" uri="{C3380CC4-5D6E-409C-BE32-E72D297353CC}">
              <c16:uniqueId val="{00000001-68D6-4AA4-8B63-219B40A8018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22" zoomScaleNormal="100" workbookViewId="0">
      <selection activeCell="BD36" sqref="BD36"/>
    </sheetView>
  </sheetViews>
  <sheetFormatPr defaultColWidth="2.6328125" defaultRowHeight="13"/>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0" t="str">
        <f>データ!H6</f>
        <v>青森県　中泊町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c r="A8" s="2"/>
      <c r="B8" s="40" t="str">
        <f>データ!I6</f>
        <v>法非適用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H2</v>
      </c>
      <c r="X8" s="40"/>
      <c r="Y8" s="40"/>
      <c r="Z8" s="40"/>
      <c r="AA8" s="40"/>
      <c r="AB8" s="40"/>
      <c r="AC8" s="40"/>
      <c r="AD8" s="41" t="str">
        <f>データ!$M$6</f>
        <v>非設置</v>
      </c>
      <c r="AE8" s="41"/>
      <c r="AF8" s="41"/>
      <c r="AG8" s="41"/>
      <c r="AH8" s="41"/>
      <c r="AI8" s="41"/>
      <c r="AJ8" s="41"/>
      <c r="AK8" s="3"/>
      <c r="AL8" s="42">
        <f>データ!S6</f>
        <v>10000</v>
      </c>
      <c r="AM8" s="42"/>
      <c r="AN8" s="42"/>
      <c r="AO8" s="42"/>
      <c r="AP8" s="42"/>
      <c r="AQ8" s="42"/>
      <c r="AR8" s="42"/>
      <c r="AS8" s="42"/>
      <c r="AT8" s="35">
        <f>データ!T6</f>
        <v>216.34</v>
      </c>
      <c r="AU8" s="35"/>
      <c r="AV8" s="35"/>
      <c r="AW8" s="35"/>
      <c r="AX8" s="35"/>
      <c r="AY8" s="35"/>
      <c r="AZ8" s="35"/>
      <c r="BA8" s="35"/>
      <c r="BB8" s="35">
        <f>データ!U6</f>
        <v>46.22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c r="A10" s="2"/>
      <c r="B10" s="35" t="str">
        <f>データ!N6</f>
        <v>-</v>
      </c>
      <c r="C10" s="35"/>
      <c r="D10" s="35"/>
      <c r="E10" s="35"/>
      <c r="F10" s="35"/>
      <c r="G10" s="35"/>
      <c r="H10" s="35"/>
      <c r="I10" s="35" t="str">
        <f>データ!O6</f>
        <v>該当数値なし</v>
      </c>
      <c r="J10" s="35"/>
      <c r="K10" s="35"/>
      <c r="L10" s="35"/>
      <c r="M10" s="35"/>
      <c r="N10" s="35"/>
      <c r="O10" s="35"/>
      <c r="P10" s="35">
        <f>データ!P6</f>
        <v>5.63</v>
      </c>
      <c r="Q10" s="35"/>
      <c r="R10" s="35"/>
      <c r="S10" s="35"/>
      <c r="T10" s="35"/>
      <c r="U10" s="35"/>
      <c r="V10" s="35"/>
      <c r="W10" s="35">
        <f>データ!Q6</f>
        <v>100</v>
      </c>
      <c r="X10" s="35"/>
      <c r="Y10" s="35"/>
      <c r="Z10" s="35"/>
      <c r="AA10" s="35"/>
      <c r="AB10" s="35"/>
      <c r="AC10" s="35"/>
      <c r="AD10" s="42">
        <f>データ!R6</f>
        <v>2887</v>
      </c>
      <c r="AE10" s="42"/>
      <c r="AF10" s="42"/>
      <c r="AG10" s="42"/>
      <c r="AH10" s="42"/>
      <c r="AI10" s="42"/>
      <c r="AJ10" s="42"/>
      <c r="AK10" s="2"/>
      <c r="AL10" s="42">
        <f>データ!V6</f>
        <v>557</v>
      </c>
      <c r="AM10" s="42"/>
      <c r="AN10" s="42"/>
      <c r="AO10" s="42"/>
      <c r="AP10" s="42"/>
      <c r="AQ10" s="42"/>
      <c r="AR10" s="42"/>
      <c r="AS10" s="42"/>
      <c r="AT10" s="35">
        <f>データ!W6</f>
        <v>0.15</v>
      </c>
      <c r="AU10" s="35"/>
      <c r="AV10" s="35"/>
      <c r="AW10" s="35"/>
      <c r="AX10" s="35"/>
      <c r="AY10" s="35"/>
      <c r="AZ10" s="35"/>
      <c r="BA10" s="35"/>
      <c r="BB10" s="35">
        <f>データ!X6</f>
        <v>3713.33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62"/>
      <c r="BN66" s="62"/>
      <c r="BO66" s="62"/>
      <c r="BP66" s="62"/>
      <c r="BQ66" s="62"/>
      <c r="BR66" s="62"/>
      <c r="BS66" s="62"/>
      <c r="BT66" s="62"/>
      <c r="BU66" s="62"/>
      <c r="BV66" s="62"/>
      <c r="BW66" s="62"/>
      <c r="BX66" s="62"/>
      <c r="BY66" s="62"/>
      <c r="BZ66" s="63"/>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c r="C84" s="2"/>
    </row>
    <row r="85" spans="1:78" hidden="1">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c r="B86" s="12"/>
      <c r="C86" s="12"/>
      <c r="D86" s="12"/>
      <c r="E86" s="12" t="str">
        <f>データ!AI6</f>
        <v/>
      </c>
      <c r="F86" s="12" t="s">
        <v>43</v>
      </c>
      <c r="G86" s="12" t="s">
        <v>44</v>
      </c>
      <c r="H86" s="12" t="str">
        <f>データ!BP6</f>
        <v>【1,078.44】</v>
      </c>
      <c r="I86" s="12" t="str">
        <f>データ!CA6</f>
        <v>【41.91】</v>
      </c>
      <c r="J86" s="12" t="str">
        <f>データ!CL6</f>
        <v>【420.17】</v>
      </c>
      <c r="K86" s="12" t="str">
        <f>データ!CW6</f>
        <v>【29.92】</v>
      </c>
      <c r="L86" s="12" t="str">
        <f>データ!DH6</f>
        <v>【80.39】</v>
      </c>
      <c r="M86" s="12" t="s">
        <v>43</v>
      </c>
      <c r="N86" s="12" t="s">
        <v>43</v>
      </c>
      <c r="O86" s="12" t="str">
        <f>データ!EO6</f>
        <v>【0.01】</v>
      </c>
    </row>
  </sheetData>
  <sheetProtection algorithmName="SHA-512" hashValue="2Ue0uZFoMN/nHxsLGYE7zZB8iJKOTqXGauw+fSTEhYKy8oNxz6OCC9XOpjQ4htG3FjVaRE9AypTdP1gbZqpcmQ==" saltValue="Dh36d8LRKwXOD5Pp4KSYG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
  <cols>
    <col min="2" max="144" width="11.90625" customWidth="1"/>
  </cols>
  <sheetData>
    <row r="1" spans="1:14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c r="A6" s="14" t="s">
        <v>97</v>
      </c>
      <c r="B6" s="19">
        <f>B7</f>
        <v>2022</v>
      </c>
      <c r="C6" s="19">
        <f t="shared" ref="C6:X6" si="3">C7</f>
        <v>23876</v>
      </c>
      <c r="D6" s="19">
        <f t="shared" si="3"/>
        <v>47</v>
      </c>
      <c r="E6" s="19">
        <f t="shared" si="3"/>
        <v>17</v>
      </c>
      <c r="F6" s="19">
        <f t="shared" si="3"/>
        <v>6</v>
      </c>
      <c r="G6" s="19">
        <f t="shared" si="3"/>
        <v>0</v>
      </c>
      <c r="H6" s="19" t="str">
        <f t="shared" si="3"/>
        <v>青森県　中泊町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5.63</v>
      </c>
      <c r="Q6" s="20">
        <f t="shared" si="3"/>
        <v>100</v>
      </c>
      <c r="R6" s="20">
        <f t="shared" si="3"/>
        <v>2887</v>
      </c>
      <c r="S6" s="20">
        <f t="shared" si="3"/>
        <v>10000</v>
      </c>
      <c r="T6" s="20">
        <f t="shared" si="3"/>
        <v>216.34</v>
      </c>
      <c r="U6" s="20">
        <f t="shared" si="3"/>
        <v>46.22</v>
      </c>
      <c r="V6" s="20">
        <f t="shared" si="3"/>
        <v>557</v>
      </c>
      <c r="W6" s="20">
        <f t="shared" si="3"/>
        <v>0.15</v>
      </c>
      <c r="X6" s="20">
        <f t="shared" si="3"/>
        <v>3713.33</v>
      </c>
      <c r="Y6" s="21">
        <f>IF(Y7="",NA(),Y7)</f>
        <v>97.61</v>
      </c>
      <c r="Z6" s="21">
        <f t="shared" ref="Z6:AH6" si="4">IF(Z7="",NA(),Z7)</f>
        <v>99.9</v>
      </c>
      <c r="AA6" s="21">
        <f t="shared" si="4"/>
        <v>100.18</v>
      </c>
      <c r="AB6" s="21">
        <f t="shared" si="4"/>
        <v>99.06</v>
      </c>
      <c r="AC6" s="21">
        <f t="shared" si="4"/>
        <v>102.88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1006.65</v>
      </c>
      <c r="BL6" s="21">
        <f t="shared" si="7"/>
        <v>998.42</v>
      </c>
      <c r="BM6" s="21">
        <f t="shared" si="7"/>
        <v>1095.52</v>
      </c>
      <c r="BN6" s="21">
        <f t="shared" si="7"/>
        <v>1056.55</v>
      </c>
      <c r="BO6" s="21">
        <f t="shared" si="7"/>
        <v>1278.54</v>
      </c>
      <c r="BP6" s="20" t="str">
        <f>IF(BP7="","",IF(BP7="-","【-】","【"&amp;SUBSTITUTE(TEXT(BP7,"#,##0.00"),"-","△")&amp;"】"))</f>
        <v>【1,078.44】</v>
      </c>
      <c r="BQ6" s="21">
        <f>IF(BQ7="",NA(),BQ7)</f>
        <v>58.33</v>
      </c>
      <c r="BR6" s="21">
        <f t="shared" ref="BR6:BZ6" si="8">IF(BR7="",NA(),BR7)</f>
        <v>33.14</v>
      </c>
      <c r="BS6" s="21">
        <f t="shared" si="8"/>
        <v>31.34</v>
      </c>
      <c r="BT6" s="21">
        <f t="shared" si="8"/>
        <v>49.15</v>
      </c>
      <c r="BU6" s="21">
        <f t="shared" si="8"/>
        <v>47.57</v>
      </c>
      <c r="BV6" s="21">
        <f t="shared" si="8"/>
        <v>43.43</v>
      </c>
      <c r="BW6" s="21">
        <f t="shared" si="8"/>
        <v>41.41</v>
      </c>
      <c r="BX6" s="21">
        <f t="shared" si="8"/>
        <v>39.64</v>
      </c>
      <c r="BY6" s="21">
        <f t="shared" si="8"/>
        <v>40</v>
      </c>
      <c r="BZ6" s="21">
        <f t="shared" si="8"/>
        <v>38.74</v>
      </c>
      <c r="CA6" s="20" t="str">
        <f>IF(CA7="","",IF(CA7="-","【-】","【"&amp;SUBSTITUTE(TEXT(CA7,"#,##0.00"),"-","△")&amp;"】"))</f>
        <v>【41.91】</v>
      </c>
      <c r="CB6" s="21">
        <f>IF(CB7="",NA(),CB7)</f>
        <v>275.69</v>
      </c>
      <c r="CC6" s="21">
        <f t="shared" ref="CC6:CK6" si="9">IF(CC7="",NA(),CC7)</f>
        <v>482.4</v>
      </c>
      <c r="CD6" s="21">
        <f t="shared" si="9"/>
        <v>509.14</v>
      </c>
      <c r="CE6" s="21">
        <f t="shared" si="9"/>
        <v>319.23</v>
      </c>
      <c r="CF6" s="21">
        <f t="shared" si="9"/>
        <v>313.31</v>
      </c>
      <c r="CG6" s="21">
        <f t="shared" si="9"/>
        <v>400.44</v>
      </c>
      <c r="CH6" s="21">
        <f t="shared" si="9"/>
        <v>417.56</v>
      </c>
      <c r="CI6" s="21">
        <f t="shared" si="9"/>
        <v>449.72</v>
      </c>
      <c r="CJ6" s="21">
        <f t="shared" si="9"/>
        <v>437.27</v>
      </c>
      <c r="CK6" s="21">
        <f t="shared" si="9"/>
        <v>456.72</v>
      </c>
      <c r="CL6" s="20" t="str">
        <f>IF(CL7="","",IF(CL7="-","【-】","【"&amp;SUBSTITUTE(TEXT(CL7,"#,##0.00"),"-","△")&amp;"】"))</f>
        <v>【420.17】</v>
      </c>
      <c r="CM6" s="21">
        <f>IF(CM7="",NA(),CM7)</f>
        <v>11</v>
      </c>
      <c r="CN6" s="21">
        <f t="shared" ref="CN6:CV6" si="10">IF(CN7="",NA(),CN7)</f>
        <v>10.8</v>
      </c>
      <c r="CO6" s="21">
        <f t="shared" si="10"/>
        <v>11</v>
      </c>
      <c r="CP6" s="21">
        <f t="shared" si="10"/>
        <v>11</v>
      </c>
      <c r="CQ6" s="21">
        <f t="shared" si="10"/>
        <v>10.199999999999999</v>
      </c>
      <c r="CR6" s="21">
        <f t="shared" si="10"/>
        <v>32.229999999999997</v>
      </c>
      <c r="CS6" s="21">
        <f t="shared" si="10"/>
        <v>32.479999999999997</v>
      </c>
      <c r="CT6" s="21">
        <f t="shared" si="10"/>
        <v>30.19</v>
      </c>
      <c r="CU6" s="21">
        <f t="shared" si="10"/>
        <v>28.77</v>
      </c>
      <c r="CV6" s="21">
        <f t="shared" si="10"/>
        <v>26.22</v>
      </c>
      <c r="CW6" s="20" t="str">
        <f>IF(CW7="","",IF(CW7="-","【-】","【"&amp;SUBSTITUTE(TEXT(CW7,"#,##0.00"),"-","△")&amp;"】"))</f>
        <v>【29.92】</v>
      </c>
      <c r="CX6" s="21">
        <f>IF(CX7="",NA(),CX7)</f>
        <v>52.25</v>
      </c>
      <c r="CY6" s="21">
        <f t="shared" ref="CY6:DG6" si="11">IF(CY7="",NA(),CY7)</f>
        <v>55.68</v>
      </c>
      <c r="CZ6" s="21">
        <f t="shared" si="11"/>
        <v>59.32</v>
      </c>
      <c r="DA6" s="21">
        <f t="shared" si="11"/>
        <v>61.3</v>
      </c>
      <c r="DB6" s="21">
        <f t="shared" si="11"/>
        <v>63.02</v>
      </c>
      <c r="DC6" s="21">
        <f t="shared" si="11"/>
        <v>80.8</v>
      </c>
      <c r="DD6" s="21">
        <f t="shared" si="11"/>
        <v>79.2</v>
      </c>
      <c r="DE6" s="21">
        <f t="shared" si="11"/>
        <v>79.09</v>
      </c>
      <c r="DF6" s="21">
        <f t="shared" si="11"/>
        <v>78.900000000000006</v>
      </c>
      <c r="DG6" s="21">
        <f t="shared" si="11"/>
        <v>78.03</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0.01</v>
      </c>
      <c r="EL6" s="21">
        <f t="shared" si="14"/>
        <v>1.6</v>
      </c>
      <c r="EM6" s="21">
        <f t="shared" si="14"/>
        <v>0.01</v>
      </c>
      <c r="EN6" s="21">
        <f t="shared" si="14"/>
        <v>0.01</v>
      </c>
      <c r="EO6" s="20" t="str">
        <f>IF(EO7="","",IF(EO7="-","【-】","【"&amp;SUBSTITUTE(TEXT(EO7,"#,##0.00"),"-","△")&amp;"】"))</f>
        <v>【0.01】</v>
      </c>
    </row>
    <row r="7" spans="1:145" s="22" customFormat="1">
      <c r="A7" s="14"/>
      <c r="B7" s="23">
        <v>2022</v>
      </c>
      <c r="C7" s="23">
        <v>23876</v>
      </c>
      <c r="D7" s="23">
        <v>47</v>
      </c>
      <c r="E7" s="23">
        <v>17</v>
      </c>
      <c r="F7" s="23">
        <v>6</v>
      </c>
      <c r="G7" s="23">
        <v>0</v>
      </c>
      <c r="H7" s="23" t="s">
        <v>98</v>
      </c>
      <c r="I7" s="23" t="s">
        <v>99</v>
      </c>
      <c r="J7" s="23" t="s">
        <v>100</v>
      </c>
      <c r="K7" s="23" t="s">
        <v>101</v>
      </c>
      <c r="L7" s="23" t="s">
        <v>102</v>
      </c>
      <c r="M7" s="23" t="s">
        <v>103</v>
      </c>
      <c r="N7" s="24" t="s">
        <v>104</v>
      </c>
      <c r="O7" s="24" t="s">
        <v>105</v>
      </c>
      <c r="P7" s="24">
        <v>5.63</v>
      </c>
      <c r="Q7" s="24">
        <v>100</v>
      </c>
      <c r="R7" s="24">
        <v>2887</v>
      </c>
      <c r="S7" s="24">
        <v>10000</v>
      </c>
      <c r="T7" s="24">
        <v>216.34</v>
      </c>
      <c r="U7" s="24">
        <v>46.22</v>
      </c>
      <c r="V7" s="24">
        <v>557</v>
      </c>
      <c r="W7" s="24">
        <v>0.15</v>
      </c>
      <c r="X7" s="24">
        <v>3713.33</v>
      </c>
      <c r="Y7" s="24">
        <v>97.61</v>
      </c>
      <c r="Z7" s="24">
        <v>99.9</v>
      </c>
      <c r="AA7" s="24">
        <v>100.18</v>
      </c>
      <c r="AB7" s="24">
        <v>99.06</v>
      </c>
      <c r="AC7" s="24">
        <v>102.88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1006.65</v>
      </c>
      <c r="BL7" s="24">
        <v>998.42</v>
      </c>
      <c r="BM7" s="24">
        <v>1095.52</v>
      </c>
      <c r="BN7" s="24">
        <v>1056.55</v>
      </c>
      <c r="BO7" s="24">
        <v>1278.54</v>
      </c>
      <c r="BP7" s="24">
        <v>1078.44</v>
      </c>
      <c r="BQ7" s="24">
        <v>58.33</v>
      </c>
      <c r="BR7" s="24">
        <v>33.14</v>
      </c>
      <c r="BS7" s="24">
        <v>31.34</v>
      </c>
      <c r="BT7" s="24">
        <v>49.15</v>
      </c>
      <c r="BU7" s="24">
        <v>47.57</v>
      </c>
      <c r="BV7" s="24">
        <v>43.43</v>
      </c>
      <c r="BW7" s="24">
        <v>41.41</v>
      </c>
      <c r="BX7" s="24">
        <v>39.64</v>
      </c>
      <c r="BY7" s="24">
        <v>40</v>
      </c>
      <c r="BZ7" s="24">
        <v>38.74</v>
      </c>
      <c r="CA7" s="24">
        <v>41.91</v>
      </c>
      <c r="CB7" s="24">
        <v>275.69</v>
      </c>
      <c r="CC7" s="24">
        <v>482.4</v>
      </c>
      <c r="CD7" s="24">
        <v>509.14</v>
      </c>
      <c r="CE7" s="24">
        <v>319.23</v>
      </c>
      <c r="CF7" s="24">
        <v>313.31</v>
      </c>
      <c r="CG7" s="24">
        <v>400.44</v>
      </c>
      <c r="CH7" s="24">
        <v>417.56</v>
      </c>
      <c r="CI7" s="24">
        <v>449.72</v>
      </c>
      <c r="CJ7" s="24">
        <v>437.27</v>
      </c>
      <c r="CK7" s="24">
        <v>456.72</v>
      </c>
      <c r="CL7" s="24">
        <v>420.17</v>
      </c>
      <c r="CM7" s="24">
        <v>11</v>
      </c>
      <c r="CN7" s="24">
        <v>10.8</v>
      </c>
      <c r="CO7" s="24">
        <v>11</v>
      </c>
      <c r="CP7" s="24">
        <v>11</v>
      </c>
      <c r="CQ7" s="24">
        <v>10.199999999999999</v>
      </c>
      <c r="CR7" s="24">
        <v>32.229999999999997</v>
      </c>
      <c r="CS7" s="24">
        <v>32.479999999999997</v>
      </c>
      <c r="CT7" s="24">
        <v>30.19</v>
      </c>
      <c r="CU7" s="24">
        <v>28.77</v>
      </c>
      <c r="CV7" s="24">
        <v>26.22</v>
      </c>
      <c r="CW7" s="24">
        <v>29.92</v>
      </c>
      <c r="CX7" s="24">
        <v>52.25</v>
      </c>
      <c r="CY7" s="24">
        <v>55.68</v>
      </c>
      <c r="CZ7" s="24">
        <v>59.32</v>
      </c>
      <c r="DA7" s="24">
        <v>61.3</v>
      </c>
      <c r="DB7" s="24">
        <v>63.02</v>
      </c>
      <c r="DC7" s="24">
        <v>80.8</v>
      </c>
      <c r="DD7" s="24">
        <v>79.2</v>
      </c>
      <c r="DE7" s="24">
        <v>79.09</v>
      </c>
      <c r="DF7" s="24">
        <v>78.900000000000006</v>
      </c>
      <c r="DG7" s="24">
        <v>78.03</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0.01</v>
      </c>
      <c r="EL7" s="24">
        <v>1.6</v>
      </c>
      <c r="EM7" s="24">
        <v>0.01</v>
      </c>
      <c r="EN7" s="24">
        <v>0.01</v>
      </c>
      <c r="EO7" s="24">
        <v>0.01</v>
      </c>
    </row>
    <row r="8" spans="1:14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c r="B11">
        <v>4</v>
      </c>
      <c r="C11">
        <v>3</v>
      </c>
      <c r="D11">
        <v>2</v>
      </c>
      <c r="E11">
        <v>1</v>
      </c>
      <c r="F11">
        <v>0</v>
      </c>
      <c r="G11" t="s">
        <v>111</v>
      </c>
    </row>
    <row r="12" spans="1:145">
      <c r="B12">
        <v>1</v>
      </c>
      <c r="C12">
        <v>1</v>
      </c>
      <c r="D12">
        <v>2</v>
      </c>
      <c r="E12">
        <v>3</v>
      </c>
      <c r="F12">
        <v>4</v>
      </c>
      <c r="G12" t="s">
        <v>112</v>
      </c>
    </row>
    <row r="13" spans="1:14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2019T140</cp:lastModifiedBy>
  <cp:lastPrinted>2024-02-01T00:35:05Z</cp:lastPrinted>
  <dcterms:created xsi:type="dcterms:W3CDTF">2023-12-12T02:57:15Z</dcterms:created>
  <dcterms:modified xsi:type="dcterms:W3CDTF">2024-02-01T00:35:05Z</dcterms:modified>
  <cp:category/>
</cp:coreProperties>
</file>