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8_{6E39A26D-9AAC-4292-9090-F0542D21BB3B}" xr6:coauthVersionLast="44" xr6:coauthVersionMax="44" xr10:uidLastSave="{00000000-0000-0000-0000-000000000000}"/>
  <workbookProtection workbookAlgorithmName="SHA-512" workbookHashValue="Lm9D7+edFqp5pNaAgoXqZgdYGZsosETGcMGC0mF98QG3rXzf7tg0jeWwXWS3gIsBuZ/PD9CdHm22NEF2CLZSJQ==" workbookSaltValue="+bR1DjVn6/lVdxM2/MjADA=="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E85" i="4"/>
  <c r="BB10" i="4"/>
  <c r="AT10" i="4"/>
  <c r="AD10" i="4"/>
  <c r="W8" i="4"/>
  <c r="P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<sst xmlns="http://schemas.openxmlformats.org/spreadsheetml/2006/main" count="231" uniqueCount="118">
  <si>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</si>
  <si>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</si>
  <si>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</si>
  <si>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</si>
  <si>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</si>
  <si>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</si>
  <si>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</si>
  <si>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</si>
  <si>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</si>
  <si>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</si>
  <si>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</si>
  <si>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</si>
  <si>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</si>
  <si>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</si>
  <si>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</si>
  <si>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</si>
  <si>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</si>
  <si>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</si>
  <si>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</si>
  <si>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</si>
  <si>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</si>
  <si>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</si>
  <si>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</si>
  <si>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</si>
  <si>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</si>
  <si>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</si>
  <si>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</si>
  <si>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</si>
  <si>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</si>
  <si>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</si>
  <si>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</si>
  <si>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</si>
  <si>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</si>
  <si>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</si>
  <si>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</si>
  <si>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</si>
  <si>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</si>
  <si>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</si>
  <si>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</si>
  <si>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</si>
  <si>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</si>
  <si>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</si>
  <si>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</si>
  <si>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</si>
  <si>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</si>
  <si>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</si>
  <si>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</si>
  <si>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</si>
  <si>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</si>
  <si>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</si>
  <si>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</si>
  <si>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</si>
  <si>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</si>
  <si>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</si>
  <si>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</si>
  <si>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</si>
  <si>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</si>
  <si>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</si>
  <si>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</si>
  <si>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</si>
  <si>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</si>
  <si>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</si>
  <si>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</si>
  <si>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</si>
  <si>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</si>
  <si>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</si>
  <si>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</si>
  <si>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</si>
  <si>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</si>
  <si>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</si>
  <si>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</si>
  <si>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</si>
  <si>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</si>
  <si>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</si>
  <si>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</si>
  <si>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</si>
  <si>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</si>
  <si>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</si>
  <si>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</si>
  <si>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</si>
  <si>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</si>
  <si>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</si>
  <si>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</si>
  <si>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</si>
  <si>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</si>
  <si>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</si>
  <si>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</si>
  <si>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</si>
  <si>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</si>
  <si>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</si>
  <si>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</si>
  <si>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</si>
  <si>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</si>
  <si>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</si>
  <si>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</si>
  <si>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</si>
  <si>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</si>
  <si>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</si>
  <si>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</si>
  <si>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</si>
  <si>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</si>
  <si>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</si>
  <si>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</si>
  <si>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</si>
  <si>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</si>
  <si>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</si>
  <si>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</si>
  <si>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</si>
  <si>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</si>
  <si>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</si>
  <si>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</si>
  <si>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</si>
  <si>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</si>
  <si>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</si>
  <si>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</si>
  <si>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については、築年数が浅いため更新時期は先である。処理場の機械及び電気設備は近い将来更新時期を迎えるため、ストックマネジメント計画に基づき、点検・調査も実施し、修繕・改築の必要性を検討する。また個別施設の改築計画の見直しの必要性も検討する。今後アセットマネジメント作成も見据えて見直しする予定である。</t>
    <rPh sb="1" eb="3">
      <t>カンキョ</t>
    </rPh>
    <rPh sb="9" eb="12">
      <t>チクネンスウ</t>
    </rPh>
    <rPh sb="13" eb="14">
      <t>アサ</t>
    </rPh>
    <rPh sb="17" eb="19">
      <t>コウシン</t>
    </rPh>
    <rPh sb="19" eb="21">
      <t>ジキ</t>
    </rPh>
    <rPh sb="22" eb="23">
      <t>サキ</t>
    </rPh>
    <rPh sb="27" eb="30">
      <t>ショリジョウ</t>
    </rPh>
    <rPh sb="31" eb="33">
      <t>キカイ</t>
    </rPh>
    <rPh sb="33" eb="34">
      <t>オヨ</t>
    </rPh>
    <rPh sb="35" eb="37">
      <t>デンキ</t>
    </rPh>
    <rPh sb="37" eb="39">
      <t>セツビ</t>
    </rPh>
    <rPh sb="40" eb="41">
      <t>チカ</t>
    </rPh>
    <rPh sb="42" eb="44">
      <t>ショウライ</t>
    </rPh>
    <rPh sb="44" eb="46">
      <t>コウシン</t>
    </rPh>
    <rPh sb="46" eb="48">
      <t>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rPh sb="99" eb="101">
      <t>コベツ</t>
    </rPh>
    <rPh sb="101" eb="103">
      <t>シセツ</t>
    </rPh>
    <rPh sb="104" eb="106">
      <t>カイチク</t>
    </rPh>
    <rPh sb="106" eb="108">
      <t>ケイカク</t>
    </rPh>
    <rPh sb="109" eb="111">
      <t>ミナオ</t>
    </rPh>
    <rPh sb="113" eb="116">
      <t>ヒツヨウセイ</t>
    </rPh>
    <rPh sb="117" eb="119">
      <t>ケントウ</t>
    </rPh>
    <rPh sb="122" eb="124">
      <t>コンゴ</t>
    </rPh>
    <rPh sb="134" eb="136">
      <t>サクセイ</t>
    </rPh>
    <rPh sb="137" eb="139">
      <t>ミス</t>
    </rPh>
    <rPh sb="141" eb="143">
      <t>ミナオ</t>
    </rPh>
    <rPh sb="146" eb="148">
      <t>ヨテイ</t>
    </rPh>
    <phoneticPr fontId="4"/>
  </si>
  <si>
    <t>　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さらに、長期的な基本計画である経営戦略の改定を実施するとともに、経費回収率向上に向けたロードマップの作成等、経営の健全化を図るための取組を進めていく必要がある。</t>
    <rPh sb="1" eb="3">
      <t>テキセイ</t>
    </rPh>
    <rPh sb="4" eb="6">
      <t>リョウキン</t>
    </rPh>
    <rPh sb="6" eb="8">
      <t>シュウニュウ</t>
    </rPh>
    <rPh sb="9" eb="11">
      <t>カクホ</t>
    </rPh>
    <rPh sb="16" eb="18">
      <t>ケイエイ</t>
    </rPh>
    <rPh sb="18" eb="20">
      <t>カイゼン</t>
    </rPh>
    <rPh sb="21" eb="22">
      <t>ダイ</t>
    </rPh>
    <rPh sb="23" eb="24">
      <t>ホ</t>
    </rPh>
    <rPh sb="28" eb="30">
      <t>セツゾク</t>
    </rPh>
    <rPh sb="30" eb="31">
      <t>リツ</t>
    </rPh>
    <rPh sb="32" eb="34">
      <t>コウジョウ</t>
    </rPh>
    <rPh sb="40" eb="41">
      <t>トク</t>
    </rPh>
    <rPh sb="42" eb="44">
      <t>ジュウヨウ</t>
    </rPh>
    <rPh sb="51" eb="53">
      <t>コンゴ</t>
    </rPh>
    <rPh sb="54" eb="56">
      <t>ジンコウ</t>
    </rPh>
    <rPh sb="56" eb="58">
      <t>ゲンショウ</t>
    </rPh>
    <rPh sb="59" eb="60">
      <t>ア</t>
    </rPh>
    <rPh sb="61" eb="62">
      <t>ヤ</t>
    </rPh>
    <rPh sb="62" eb="64">
      <t>タイサク</t>
    </rPh>
    <rPh sb="64" eb="65">
      <t>トウ</t>
    </rPh>
    <rPh sb="66" eb="67">
      <t>フ</t>
    </rPh>
    <rPh sb="70" eb="72">
      <t>ノウギョウ</t>
    </rPh>
    <rPh sb="72" eb="74">
      <t>シュウラク</t>
    </rPh>
    <rPh sb="74" eb="76">
      <t>ハイスイ</t>
    </rPh>
    <rPh sb="77" eb="79">
      <t>コウキョウ</t>
    </rPh>
    <rPh sb="79" eb="82">
      <t>ゲスイドウ</t>
    </rPh>
    <rPh sb="83" eb="84">
      <t>ト</t>
    </rPh>
    <rPh sb="85" eb="86">
      <t>コ</t>
    </rPh>
    <rPh sb="88" eb="90">
      <t>イジ</t>
    </rPh>
    <rPh sb="90" eb="92">
      <t>カンリ</t>
    </rPh>
    <rPh sb="93" eb="96">
      <t>イチゲンカ</t>
    </rPh>
    <rPh sb="97" eb="98">
      <t>ハカ</t>
    </rPh>
    <rPh sb="103" eb="105">
      <t>ソシキ</t>
    </rPh>
    <rPh sb="106" eb="108">
      <t>レンケイ</t>
    </rPh>
    <rPh sb="110" eb="111">
      <t>ト</t>
    </rPh>
    <rPh sb="112" eb="113">
      <t>ク</t>
    </rPh>
    <rPh sb="115" eb="117">
      <t>ヒツヨウ</t>
    </rPh>
    <phoneticPr fontId="4"/>
  </si>
  <si>
    <t>経常収支比率は類似団体の平均値を上回っており、累積欠損比金率0％となってはいるが、今後も投資の効率化や維持管理費の削減等、経営の健全化と効率化を高める必要がある。
　経常収支比率が減になっていることに関しては、経常費用の増が要因と考えられるので、今後も使用料収入・水洗化率向上で収益を上げて、一般会計からの繰入を抑え、また経費削減をすることで経営改善を図る必要がある。
　流動比率が右肩下がりになってきていることに関しては、過年度に建設改良費の財源に充てるために発行した企業債が償還のピークを迎えつつあることが要因である。
　企業債残高対事業規模比率が増になっていることに関しては、企業債現在高に充てるための一般会計負担金が減となっていることが要因と考えられる。
　経費回収率及と汚水処理原価の増減に関しては、汚水処理人口の見直しを行った結果、汚水処理費が増となったためと考えられる。今後も適正な使用料収入の確保及び汚水処理費の削減、そして又、維持管理費の削減及び有収水量の増加など、更なる経営改善を図る必要がある。
　</t>
    <rPh sb="34" eb="35">
      <t>ス</t>
    </rPh>
    <rPh sb="41" eb="43">
      <t>コンゴ</t>
    </rPh>
    <rPh sb="59" eb="60">
      <t>ナド</t>
    </rPh>
    <rPh sb="84" eb="85">
      <t>ミ</t>
    </rPh>
    <rPh sb="91" eb="92">
      <t>ゲン</t>
    </rPh>
    <rPh sb="101" eb="102">
      <t>カン</t>
    </rPh>
    <rPh sb="106" eb="108">
      <t>ケイジョウ</t>
    </rPh>
    <rPh sb="108" eb="110">
      <t>ヒヨウ</t>
    </rPh>
    <rPh sb="111" eb="112">
      <t>ゾウ</t>
    </rPh>
    <rPh sb="113" eb="115">
      <t>ヨウイン</t>
    </rPh>
    <rPh sb="116" eb="117">
      <t>カンガ</t>
    </rPh>
    <rPh sb="124" eb="126">
      <t>コンゴ</t>
    </rPh>
    <rPh sb="178" eb="180">
      <t>カイゼン</t>
    </rPh>
    <rPh sb="207" eb="208">
      <t>カン</t>
    </rPh>
    <rPh sb="212" eb="215">
      <t>カネンド</t>
    </rPh>
    <rPh sb="216" eb="218">
      <t>ケンセツ</t>
    </rPh>
    <rPh sb="218" eb="220">
      <t>カイリョウ</t>
    </rPh>
    <rPh sb="220" eb="221">
      <t>ヒ</t>
    </rPh>
    <rPh sb="222" eb="224">
      <t>ザイゲン</t>
    </rPh>
    <rPh sb="225" eb="226">
      <t>ア</t>
    </rPh>
    <rPh sb="231" eb="233">
      <t>ハッコウ</t>
    </rPh>
    <rPh sb="235" eb="237">
      <t>キギョウ</t>
    </rPh>
    <rPh sb="237" eb="238">
      <t>サイ</t>
    </rPh>
    <rPh sb="255" eb="257">
      <t>ヨウイン</t>
    </rPh>
    <rPh sb="277" eb="278">
      <t>ゾウ</t>
    </rPh>
    <rPh sb="287" eb="288">
      <t>カン</t>
    </rPh>
    <rPh sb="292" eb="295">
      <t>キギョウサイ</t>
    </rPh>
    <rPh sb="295" eb="297">
      <t>ゲンザイ</t>
    </rPh>
    <rPh sb="297" eb="298">
      <t>タカ</t>
    </rPh>
    <rPh sb="299" eb="300">
      <t>ア</t>
    </rPh>
    <rPh sb="305" eb="307">
      <t>イッパン</t>
    </rPh>
    <rPh sb="307" eb="309">
      <t>カイケイ</t>
    </rPh>
    <rPh sb="309" eb="312">
      <t>フタンキン</t>
    </rPh>
    <rPh sb="345" eb="347">
      <t>オスイ</t>
    </rPh>
    <rPh sb="351" eb="352">
      <t>カン</t>
    </rPh>
    <rPh sb="356" eb="358">
      <t>オスイ</t>
    </rPh>
    <rPh sb="358" eb="360">
      <t>ショリ</t>
    </rPh>
    <rPh sb="360" eb="362">
      <t>ジンコウ</t>
    </rPh>
    <rPh sb="363" eb="365">
      <t>ミナオ</t>
    </rPh>
    <rPh sb="367" eb="368">
      <t>オコナ</t>
    </rPh>
    <rPh sb="370" eb="372">
      <t>ケッカ</t>
    </rPh>
    <rPh sb="373" eb="375">
      <t>オスイ</t>
    </rPh>
    <rPh sb="375" eb="378">
      <t>ショリヒ</t>
    </rPh>
    <rPh sb="379" eb="380">
      <t>ゾウ</t>
    </rPh>
    <rPh sb="387" eb="388">
      <t>カンガ</t>
    </rPh>
    <rPh sb="393" eb="39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</si>
</sst>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5-474E-8CA7-A7FCFF5D3A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F65-474E-8CA7-A7FCFF5D3A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46.47</c:v>
                </c:pt>
                <c:pt idx="2">
                  <c:v>48.26</c:v>
                </c:pt>
                <c:pt idx="3">
                  <c:v>47.54</c:v>
                </c:pt>
                <c:pt idx="4">
                  <c:v>48.7</c:v>
                </c:pt>
              </c:numCache>
            </c:numRef>
          </c:val>
          <c:extLst>
            <c:ext xmlns:c16="http://schemas.microsoft.com/office/drawing/2014/chart" uri="{C3380CC4-5D6E-409C-BE32-E72D297353CC}">
              <c16:uniqueId val="{00000000-47E3-4C3C-A85F-441180034B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47E3-4C3C-A85F-441180034B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59.79</c:v>
                </c:pt>
                <c:pt idx="1">
                  <c:v>60.31</c:v>
                </c:pt>
                <c:pt idx="2">
                  <c:v>63.43</c:v>
                </c:pt>
                <c:pt idx="3">
                  <c:v>64.16</c:v>
                </c:pt>
                <c:pt idx="4">
                  <c:v>71.010000000000005</c:v>
                </c:pt>
              </c:numCache>
            </c:numRef>
          </c:val>
          <c:extLst>
            <c:ext xmlns:c16="http://schemas.microsoft.com/office/drawing/2014/chart" uri="{C3380CC4-5D6E-409C-BE32-E72D297353CC}">
              <c16:uniqueId val="{00000000-0610-4D35-A9E0-92359BBAC4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610-4D35-A9E0-92359BBAC4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117.12</c:v>
                </c:pt>
                <c:pt idx="1">
                  <c:v>122.07</c:v>
                </c:pt>
                <c:pt idx="2">
                  <c:v>126.93</c:v>
                </c:pt>
                <c:pt idx="3">
                  <c:v>136.38999999999999</c:v>
                </c:pt>
                <c:pt idx="4">
                  <c:v>135.61000000000001</c:v>
                </c:pt>
              </c:numCache>
            </c:numRef>
          </c:val>
          <c:extLst>
            <c:ext xmlns:c16="http://schemas.microsoft.com/office/drawing/2014/chart" uri="{C3380CC4-5D6E-409C-BE32-E72D297353CC}">
              <c16:uniqueId val="{00000000-2751-41A1-B037-8474F3DB58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2751-41A1-B037-8474F3DB58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31.54</c:v>
                </c:pt>
                <c:pt idx="1">
                  <c:v>34.19</c:v>
                </c:pt>
                <c:pt idx="2">
                  <c:v>36.6</c:v>
                </c:pt>
                <c:pt idx="3">
                  <c:v>38.770000000000003</c:v>
                </c:pt>
                <c:pt idx="4">
                  <c:v>40.97</c:v>
                </c:pt>
              </c:numCache>
            </c:numRef>
          </c:val>
          <c:extLst>
            <c:ext xmlns:c16="http://schemas.microsoft.com/office/drawing/2014/chart" uri="{C3380CC4-5D6E-409C-BE32-E72D297353CC}">
              <c16:uniqueId val="{00000000-D965-4A34-B42A-ADA9C39056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D965-4A34-B42A-ADA9C39056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3-4E42-AF5A-3407FEF9D3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A3-4E42-AF5A-3407FEF9D3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7-4003-BE7A-DF83D5CBAA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2E27-4003-BE7A-DF83D5CBAA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123.59</c:v>
                </c:pt>
                <c:pt idx="1">
                  <c:v>115.61</c:v>
                </c:pt>
                <c:pt idx="2">
                  <c:v>105.06</c:v>
                </c:pt>
                <c:pt idx="3">
                  <c:v>102.68</c:v>
                </c:pt>
                <c:pt idx="4">
                  <c:v>98.32</c:v>
                </c:pt>
              </c:numCache>
            </c:numRef>
          </c:val>
          <c:extLst>
            <c:ext xmlns:c16="http://schemas.microsoft.com/office/drawing/2014/chart" uri="{C3380CC4-5D6E-409C-BE32-E72D297353CC}">
              <c16:uniqueId val="{00000000-4307-4529-9878-1053C84B6C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4307-4529-9878-1053C84B6C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731.15</c:v>
                </c:pt>
                <c:pt idx="1">
                  <c:v>599.52</c:v>
                </c:pt>
                <c:pt idx="2">
                  <c:v>510.34</c:v>
                </c:pt>
                <c:pt idx="3">
                  <c:v>65.5</c:v>
                </c:pt>
                <c:pt idx="4">
                  <c:v>304.91000000000003</c:v>
                </c:pt>
              </c:numCache>
            </c:numRef>
          </c:val>
          <c:extLst>
            <c:ext xmlns:c16="http://schemas.microsoft.com/office/drawing/2014/chart" uri="{C3380CC4-5D6E-409C-BE32-E72D297353CC}">
              <c16:uniqueId val="{00000000-BDDC-460C-8C13-4B8DED3A4B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BDDC-460C-8C13-4B8DED3A4B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84.53</c:v>
                </c:pt>
                <c:pt idx="1">
                  <c:v>90.09</c:v>
                </c:pt>
                <c:pt idx="2">
                  <c:v>94.91</c:v>
                </c:pt>
                <c:pt idx="3">
                  <c:v>128.94</c:v>
                </c:pt>
                <c:pt idx="4">
                  <c:v>61.97</c:v>
                </c:pt>
              </c:numCache>
            </c:numRef>
          </c:val>
          <c:extLst>
            <c:ext xmlns:c16="http://schemas.microsoft.com/office/drawing/2014/chart" uri="{C3380CC4-5D6E-409C-BE32-E72D297353CC}">
              <c16:uniqueId val="{00000000-5401-4B3A-9925-C7BAE4AB2C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401-4B3A-9925-C7BAE4AB2C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168.14</c:v>
                </c:pt>
                <c:pt idx="1">
                  <c:v>157.63999999999999</c:v>
                </c:pt>
                <c:pt idx="2">
                  <c:v>149.1</c:v>
                </c:pt>
                <c:pt idx="3">
                  <c:v>110.03</c:v>
                </c:pt>
                <c:pt idx="4">
                  <c:v>228.89</c:v>
                </c:pt>
              </c:numCache>
            </c:numRef>
          </c:val>
          <c:extLst>
            <c:ext xmlns:c16="http://schemas.microsoft.com/office/drawing/2014/chart" uri="{C3380CC4-5D6E-409C-BE32-E72D297353CC}">
              <c16:uniqueId val="{00000000-B5D3-42BA-A9B9-B46B3ACD1C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B5D3-42BA-A9B9-B46B3ACD1C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鶴田町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11988</v>
      </c>
      <c r="AM8" s="42"/>
      <c r="AN8" s="42"/>
      <c r="AO8" s="42"/>
      <c r="AP8" s="42"/>
      <c r="AQ8" s="42"/>
      <c r="AR8" s="42"/>
      <c r="AS8" s="42"/>
      <c r="AT8" s="35">
        <f>データ!T6</f>
        <v>46.43</v>
      </c>
      <c r="AU8" s="35"/>
      <c r="AV8" s="35"/>
      <c r="AW8" s="35"/>
      <c r="AX8" s="35"/>
      <c r="AY8" s="35"/>
      <c r="AZ8" s="35"/>
      <c r="BA8" s="35"/>
      <c r="BB8" s="35">
        <f>データ!U6</f>
        <v>258.2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62.11</v>
      </c>
      <c r="J10" s="35"/>
      <c r="K10" s="35"/>
      <c r="L10" s="35"/>
      <c r="M10" s="35"/>
      <c r="N10" s="35"/>
      <c r="O10" s="35"/>
      <c r="P10" s="35">
        <f>データ!P6</f>
        <v>52.1</v>
      </c>
      <c r="Q10" s="35"/>
      <c r="R10" s="35"/>
      <c r="S10" s="35"/>
      <c r="T10" s="35"/>
      <c r="U10" s="35"/>
      <c r="V10" s="35"/>
      <c r="W10" s="35">
        <f>データ!Q6</f>
        <v>100</v>
      </c>
      <c r="X10" s="35"/>
      <c r="Y10" s="35"/>
      <c r="Z10" s="35"/>
      <c r="AA10" s="35"/>
      <c r="AB10" s="35"/>
      <c r="AC10" s="35"/>
      <c r="AD10" s="42">
        <f>データ!R6</f>
        <v>2860</v>
      </c>
      <c r="AE10" s="42"/>
      <c r="AF10" s="42"/>
      <c r="AG10" s="42"/>
      <c r="AH10" s="42"/>
      <c r="AI10" s="42"/>
      <c r="AJ10" s="42"/>
      <c r="AK10" s="2"/>
      <c r="AL10" s="42">
        <f>データ!V6</f>
        <v>6189</v>
      </c>
      <c r="AM10" s="42"/>
      <c r="AN10" s="42"/>
      <c r="AO10" s="42"/>
      <c r="AP10" s="42"/>
      <c r="AQ10" s="42"/>
      <c r="AR10" s="42"/>
      <c r="AS10" s="42"/>
      <c r="AT10" s="35">
        <f>データ!W6</f>
        <v>2.72</v>
      </c>
      <c r="AU10" s="35"/>
      <c r="AV10" s="35"/>
      <c r="AW10" s="35"/>
      <c r="AX10" s="35"/>
      <c r="AY10" s="35"/>
      <c r="AZ10" s="35"/>
      <c r="BA10" s="35"/>
      <c r="BB10" s="35">
        <f>データ!X6</f>
        <v>2275.37</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3w727Qn8Z36w1Md3EfhCP3owXzjfw8qiAA1dIYTBSL/lGPyKICIJzz0Sv3NLWDJlS5hSZY9Ka7lF4Ewj85Cmg==" saltValue="NzY4CEHfHr61ju1lLJSO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23841</v>
      </c>
      <c r="D6" s="19">
        <f t="shared" si="3"/>
        <v>46</v>
      </c>
      <c r="E6" s="19">
        <f t="shared" si="3"/>
        <v>17</v>
      </c>
      <c r="F6" s="19">
        <f t="shared" si="3"/>
        <v>1</v>
      </c>
      <c r="G6" s="19">
        <f t="shared" si="3"/>
        <v>0</v>
      </c>
      <c r="H6" s="19" t="str">
        <f t="shared" si="3"/>
        <v>青森県　鶴田町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62.11</v>
      </c>
      <c r="P6" s="20">
        <f t="shared" si="3"/>
        <v>52.1</v>
      </c>
      <c r="Q6" s="20">
        <f t="shared" si="3"/>
        <v>100</v>
      </c>
      <c r="R6" s="20">
        <f t="shared" si="3"/>
        <v>2860</v>
      </c>
      <c r="S6" s="20">
        <f t="shared" si="3"/>
        <v>11988</v>
      </c>
      <c r="T6" s="20">
        <f t="shared" si="3"/>
        <v>46.43</v>
      </c>
      <c r="U6" s="20">
        <f t="shared" si="3"/>
        <v>258.2</v>
      </c>
      <c r="V6" s="20">
        <f t="shared" si="3"/>
        <v>6189</v>
      </c>
      <c r="W6" s="20">
        <f t="shared" si="3"/>
        <v>2.72</v>
      </c>
      <c r="X6" s="20">
        <f t="shared" si="3"/>
        <v>2275.37</v>
      </c>
      <c r="Y6" s="21">
        <f>IF(Y7="",NA(),Y7)</f>
        <v>117.12</v>
      </c>
      <c r="Z6" s="21">
        <f t="shared" ref="Z6:AH6" si="4">IF(Z7="",NA(),Z7)</f>
        <v>122.07</v>
      </c>
      <c r="AA6" s="21">
        <f t="shared" si="4"/>
        <v>126.93</v>
      </c>
      <c r="AB6" s="21">
        <f t="shared" si="4"/>
        <v>136.38999999999999</v>
      </c>
      <c r="AC6" s="21">
        <f t="shared" si="4"/>
        <v>135.61000000000001</v>
      </c>
      <c r="AD6" s="21">
        <f t="shared" si="4"/>
        <v>106.83</v>
      </c>
      <c r="AE6" s="21">
        <f t="shared" si="4"/>
        <v>109.21</v>
      </c>
      <c r="AF6" s="21">
        <f t="shared" si="4"/>
        <v>107.81</v>
      </c>
      <c r="AG6" s="21">
        <f t="shared" si="4"/>
        <v>107.54</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31.07</v>
      </c>
      <c r="AT6" s="20" t="str">
        <f>IF(AT7="","",IF(AT7="-","【-】","【"&amp;SUBSTITUTE(TEXT(AT7,"#,##0.00"),"-","△")&amp;"】"))</f>
        <v>【3.15】</v>
      </c>
      <c r="AU6" s="21">
        <f>IF(AU7="",NA(),AU7)</f>
        <v>123.59</v>
      </c>
      <c r="AV6" s="21">
        <f t="shared" ref="AV6:BD6" si="6">IF(AV7="",NA(),AV7)</f>
        <v>115.61</v>
      </c>
      <c r="AW6" s="21">
        <f t="shared" si="6"/>
        <v>105.06</v>
      </c>
      <c r="AX6" s="21">
        <f t="shared" si="6"/>
        <v>102.68</v>
      </c>
      <c r="AY6" s="21">
        <f t="shared" si="6"/>
        <v>98.32</v>
      </c>
      <c r="AZ6" s="21">
        <f t="shared" si="6"/>
        <v>68.040000000000006</v>
      </c>
      <c r="BA6" s="21">
        <f t="shared" si="6"/>
        <v>57.26</v>
      </c>
      <c r="BB6" s="21">
        <f t="shared" si="6"/>
        <v>48.56</v>
      </c>
      <c r="BC6" s="21">
        <f t="shared" si="6"/>
        <v>47.58</v>
      </c>
      <c r="BD6" s="21">
        <f t="shared" si="6"/>
        <v>51.09</v>
      </c>
      <c r="BE6" s="20" t="str">
        <f>IF(BE7="","",IF(BE7="-","【-】","【"&amp;SUBSTITUTE(TEXT(BE7,"#,##0.00"),"-","△")&amp;"】"))</f>
        <v>【73.44】</v>
      </c>
      <c r="BF6" s="21">
        <f>IF(BF7="",NA(),BF7)</f>
        <v>731.15</v>
      </c>
      <c r="BG6" s="21">
        <f t="shared" ref="BG6:BO6" si="7">IF(BG7="",NA(),BG7)</f>
        <v>599.52</v>
      </c>
      <c r="BH6" s="21">
        <f t="shared" si="7"/>
        <v>510.34</v>
      </c>
      <c r="BI6" s="21">
        <f t="shared" si="7"/>
        <v>65.5</v>
      </c>
      <c r="BJ6" s="21">
        <f t="shared" si="7"/>
        <v>304.91000000000003</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84.53</v>
      </c>
      <c r="BR6" s="21">
        <f t="shared" ref="BR6:BZ6" si="8">IF(BR7="",NA(),BR7)</f>
        <v>90.09</v>
      </c>
      <c r="BS6" s="21">
        <f t="shared" si="8"/>
        <v>94.91</v>
      </c>
      <c r="BT6" s="21">
        <f t="shared" si="8"/>
        <v>128.94</v>
      </c>
      <c r="BU6" s="21">
        <f t="shared" si="8"/>
        <v>61.97</v>
      </c>
      <c r="BV6" s="21">
        <f t="shared" si="8"/>
        <v>78.92</v>
      </c>
      <c r="BW6" s="21">
        <f t="shared" si="8"/>
        <v>74.17</v>
      </c>
      <c r="BX6" s="21">
        <f t="shared" si="8"/>
        <v>79.77</v>
      </c>
      <c r="BY6" s="21">
        <f t="shared" si="8"/>
        <v>79.63</v>
      </c>
      <c r="BZ6" s="21">
        <f t="shared" si="8"/>
        <v>76.78</v>
      </c>
      <c r="CA6" s="20" t="str">
        <f>IF(CA7="","",IF(CA7="-","【-】","【"&amp;SUBSTITUTE(TEXT(CA7,"#,##0.00"),"-","△")&amp;"】"))</f>
        <v>【97.61】</v>
      </c>
      <c r="CB6" s="21">
        <f>IF(CB7="",NA(),CB7)</f>
        <v>168.14</v>
      </c>
      <c r="CC6" s="21">
        <f t="shared" ref="CC6:CK6" si="9">IF(CC7="",NA(),CC7)</f>
        <v>157.63999999999999</v>
      </c>
      <c r="CD6" s="21">
        <f t="shared" si="9"/>
        <v>149.1</v>
      </c>
      <c r="CE6" s="21">
        <f t="shared" si="9"/>
        <v>110.03</v>
      </c>
      <c r="CF6" s="21">
        <f t="shared" si="9"/>
        <v>228.89</v>
      </c>
      <c r="CG6" s="21">
        <f t="shared" si="9"/>
        <v>220.31</v>
      </c>
      <c r="CH6" s="21">
        <f t="shared" si="9"/>
        <v>230.95</v>
      </c>
      <c r="CI6" s="21">
        <f t="shared" si="9"/>
        <v>214.56</v>
      </c>
      <c r="CJ6" s="21">
        <f t="shared" si="9"/>
        <v>213.66</v>
      </c>
      <c r="CK6" s="21">
        <f t="shared" si="9"/>
        <v>224.31</v>
      </c>
      <c r="CL6" s="20" t="str">
        <f>IF(CL7="","",IF(CL7="-","【-】","【"&amp;SUBSTITUTE(TEXT(CL7,"#,##0.00"),"-","△")&amp;"】"))</f>
        <v>【138.29】</v>
      </c>
      <c r="CM6" s="21">
        <f>IF(CM7="",NA(),CM7)</f>
        <v>50</v>
      </c>
      <c r="CN6" s="21">
        <f t="shared" ref="CN6:CV6" si="10">IF(CN7="",NA(),CN7)</f>
        <v>46.47</v>
      </c>
      <c r="CO6" s="21">
        <f t="shared" si="10"/>
        <v>48.26</v>
      </c>
      <c r="CP6" s="21">
        <f t="shared" si="10"/>
        <v>47.54</v>
      </c>
      <c r="CQ6" s="21">
        <f t="shared" si="10"/>
        <v>48.7</v>
      </c>
      <c r="CR6" s="21">
        <f t="shared" si="10"/>
        <v>49.68</v>
      </c>
      <c r="CS6" s="21">
        <f t="shared" si="10"/>
        <v>49.27</v>
      </c>
      <c r="CT6" s="21">
        <f t="shared" si="10"/>
        <v>49.47</v>
      </c>
      <c r="CU6" s="21">
        <f t="shared" si="10"/>
        <v>48.19</v>
      </c>
      <c r="CV6" s="21">
        <f t="shared" si="10"/>
        <v>47.32</v>
      </c>
      <c r="CW6" s="20" t="str">
        <f>IF(CW7="","",IF(CW7="-","【-】","【"&amp;SUBSTITUTE(TEXT(CW7,"#,##0.00"),"-","△")&amp;"】"))</f>
        <v>【59.10】</v>
      </c>
      <c r="CX6" s="21">
        <f>IF(CX7="",NA(),CX7)</f>
        <v>59.79</v>
      </c>
      <c r="CY6" s="21">
        <f t="shared" ref="CY6:DG6" si="11">IF(CY7="",NA(),CY7)</f>
        <v>60.31</v>
      </c>
      <c r="CZ6" s="21">
        <f t="shared" si="11"/>
        <v>63.43</v>
      </c>
      <c r="DA6" s="21">
        <f t="shared" si="11"/>
        <v>64.16</v>
      </c>
      <c r="DB6" s="21">
        <f t="shared" si="11"/>
        <v>71.010000000000005</v>
      </c>
      <c r="DC6" s="21">
        <f t="shared" si="11"/>
        <v>83.35</v>
      </c>
      <c r="DD6" s="21">
        <f t="shared" si="11"/>
        <v>83.16</v>
      </c>
      <c r="DE6" s="21">
        <f t="shared" si="11"/>
        <v>82.06</v>
      </c>
      <c r="DF6" s="21">
        <f t="shared" si="11"/>
        <v>82.26</v>
      </c>
      <c r="DG6" s="21">
        <f t="shared" si="11"/>
        <v>81.33</v>
      </c>
      <c r="DH6" s="20" t="str">
        <f>IF(DH7="","",IF(DH7="-","【-】","【"&amp;SUBSTITUTE(TEXT(DH7,"#,##0.00"),"-","△")&amp;"】"))</f>
        <v>【95.82】</v>
      </c>
      <c r="DI6" s="21">
        <f>IF(DI7="",NA(),DI7)</f>
        <v>31.54</v>
      </c>
      <c r="DJ6" s="21">
        <f t="shared" ref="DJ6:DR6" si="12">IF(DJ7="",NA(),DJ7)</f>
        <v>34.19</v>
      </c>
      <c r="DK6" s="21">
        <f t="shared" si="12"/>
        <v>36.6</v>
      </c>
      <c r="DL6" s="21">
        <f t="shared" si="12"/>
        <v>38.770000000000003</v>
      </c>
      <c r="DM6" s="21">
        <f t="shared" si="12"/>
        <v>40.97</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23841</v>
      </c>
      <c r="D7" s="23">
        <v>46</v>
      </c>
      <c r="E7" s="23">
        <v>17</v>
      </c>
      <c r="F7" s="23">
        <v>1</v>
      </c>
      <c r="G7" s="23">
        <v>0</v>
      </c>
      <c r="H7" s="23" t="s">
        <v>96</v>
      </c>
      <c r="I7" s="23" t="s">
        <v>97</v>
      </c>
      <c r="J7" s="23" t="s">
        <v>98</v>
      </c>
      <c r="K7" s="23" t="s">
        <v>99</v>
      </c>
      <c r="L7" s="23" t="s">
        <v>100</v>
      </c>
      <c r="M7" s="23" t="s">
        <v>101</v>
      </c>
      <c r="N7" s="24" t="s">
        <v>102</v>
      </c>
      <c r="O7" s="24">
        <v>62.11</v>
      </c>
      <c r="P7" s="24">
        <v>52.1</v>
      </c>
      <c r="Q7" s="24">
        <v>100</v>
      </c>
      <c r="R7" s="24">
        <v>2860</v>
      </c>
      <c r="S7" s="24">
        <v>11988</v>
      </c>
      <c r="T7" s="24">
        <v>46.43</v>
      </c>
      <c r="U7" s="24">
        <v>258.2</v>
      </c>
      <c r="V7" s="24">
        <v>6189</v>
      </c>
      <c r="W7" s="24">
        <v>2.72</v>
      </c>
      <c r="X7" s="24">
        <v>2275.37</v>
      </c>
      <c r="Y7" s="24">
        <v>117.12</v>
      </c>
      <c r="Z7" s="24">
        <v>122.07</v>
      </c>
      <c r="AA7" s="24">
        <v>126.93</v>
      </c>
      <c r="AB7" s="24">
        <v>136.38999999999999</v>
      </c>
      <c r="AC7" s="24">
        <v>135.61000000000001</v>
      </c>
      <c r="AD7" s="24">
        <v>106.83</v>
      </c>
      <c r="AE7" s="24">
        <v>109.21</v>
      </c>
      <c r="AF7" s="24">
        <v>107.81</v>
      </c>
      <c r="AG7" s="24">
        <v>107.54</v>
      </c>
      <c r="AH7" s="24">
        <v>107.19</v>
      </c>
      <c r="AI7" s="24">
        <v>106.11</v>
      </c>
      <c r="AJ7" s="24">
        <v>0</v>
      </c>
      <c r="AK7" s="24">
        <v>0</v>
      </c>
      <c r="AL7" s="24">
        <v>0</v>
      </c>
      <c r="AM7" s="24">
        <v>0</v>
      </c>
      <c r="AN7" s="24">
        <v>0</v>
      </c>
      <c r="AO7" s="24">
        <v>22.02</v>
      </c>
      <c r="AP7" s="24">
        <v>15.73</v>
      </c>
      <c r="AQ7" s="24">
        <v>18.2</v>
      </c>
      <c r="AR7" s="24">
        <v>19.059999999999999</v>
      </c>
      <c r="AS7" s="24">
        <v>31.07</v>
      </c>
      <c r="AT7" s="24">
        <v>3.15</v>
      </c>
      <c r="AU7" s="24">
        <v>123.59</v>
      </c>
      <c r="AV7" s="24">
        <v>115.61</v>
      </c>
      <c r="AW7" s="24">
        <v>105.06</v>
      </c>
      <c r="AX7" s="24">
        <v>102.68</v>
      </c>
      <c r="AY7" s="24">
        <v>98.32</v>
      </c>
      <c r="AZ7" s="24">
        <v>68.040000000000006</v>
      </c>
      <c r="BA7" s="24">
        <v>57.26</v>
      </c>
      <c r="BB7" s="24">
        <v>48.56</v>
      </c>
      <c r="BC7" s="24">
        <v>47.58</v>
      </c>
      <c r="BD7" s="24">
        <v>51.09</v>
      </c>
      <c r="BE7" s="24">
        <v>73.44</v>
      </c>
      <c r="BF7" s="24">
        <v>731.15</v>
      </c>
      <c r="BG7" s="24">
        <v>599.52</v>
      </c>
      <c r="BH7" s="24">
        <v>510.34</v>
      </c>
      <c r="BI7" s="24">
        <v>65.5</v>
      </c>
      <c r="BJ7" s="24">
        <v>304.91000000000003</v>
      </c>
      <c r="BK7" s="24">
        <v>1048.23</v>
      </c>
      <c r="BL7" s="24">
        <v>1130.42</v>
      </c>
      <c r="BM7" s="24">
        <v>1245.0999999999999</v>
      </c>
      <c r="BN7" s="24">
        <v>1108.8</v>
      </c>
      <c r="BO7" s="24">
        <v>1194.56</v>
      </c>
      <c r="BP7" s="24">
        <v>652.82000000000005</v>
      </c>
      <c r="BQ7" s="24">
        <v>84.53</v>
      </c>
      <c r="BR7" s="24">
        <v>90.09</v>
      </c>
      <c r="BS7" s="24">
        <v>94.91</v>
      </c>
      <c r="BT7" s="24">
        <v>128.94</v>
      </c>
      <c r="BU7" s="24">
        <v>61.97</v>
      </c>
      <c r="BV7" s="24">
        <v>78.92</v>
      </c>
      <c r="BW7" s="24">
        <v>74.17</v>
      </c>
      <c r="BX7" s="24">
        <v>79.77</v>
      </c>
      <c r="BY7" s="24">
        <v>79.63</v>
      </c>
      <c r="BZ7" s="24">
        <v>76.78</v>
      </c>
      <c r="CA7" s="24">
        <v>97.61</v>
      </c>
      <c r="CB7" s="24">
        <v>168.14</v>
      </c>
      <c r="CC7" s="24">
        <v>157.63999999999999</v>
      </c>
      <c r="CD7" s="24">
        <v>149.1</v>
      </c>
      <c r="CE7" s="24">
        <v>110.03</v>
      </c>
      <c r="CF7" s="24">
        <v>228.89</v>
      </c>
      <c r="CG7" s="24">
        <v>220.31</v>
      </c>
      <c r="CH7" s="24">
        <v>230.95</v>
      </c>
      <c r="CI7" s="24">
        <v>214.56</v>
      </c>
      <c r="CJ7" s="24">
        <v>213.66</v>
      </c>
      <c r="CK7" s="24">
        <v>224.31</v>
      </c>
      <c r="CL7" s="24">
        <v>138.29</v>
      </c>
      <c r="CM7" s="24">
        <v>50</v>
      </c>
      <c r="CN7" s="24">
        <v>46.47</v>
      </c>
      <c r="CO7" s="24">
        <v>48.26</v>
      </c>
      <c r="CP7" s="24">
        <v>47.54</v>
      </c>
      <c r="CQ7" s="24">
        <v>48.7</v>
      </c>
      <c r="CR7" s="24">
        <v>49.68</v>
      </c>
      <c r="CS7" s="24">
        <v>49.27</v>
      </c>
      <c r="CT7" s="24">
        <v>49.47</v>
      </c>
      <c r="CU7" s="24">
        <v>48.19</v>
      </c>
      <c r="CV7" s="24">
        <v>47.32</v>
      </c>
      <c r="CW7" s="24">
        <v>59.1</v>
      </c>
      <c r="CX7" s="24">
        <v>59.79</v>
      </c>
      <c r="CY7" s="24">
        <v>60.31</v>
      </c>
      <c r="CZ7" s="24">
        <v>63.43</v>
      </c>
      <c r="DA7" s="24">
        <v>64.16</v>
      </c>
      <c r="DB7" s="24">
        <v>71.010000000000005</v>
      </c>
      <c r="DC7" s="24">
        <v>83.35</v>
      </c>
      <c r="DD7" s="24">
        <v>83.16</v>
      </c>
      <c r="DE7" s="24">
        <v>82.06</v>
      </c>
      <c r="DF7" s="24">
        <v>82.26</v>
      </c>
      <c r="DG7" s="24">
        <v>81.33</v>
      </c>
      <c r="DH7" s="24">
        <v>95.82</v>
      </c>
      <c r="DI7" s="24">
        <v>31.54</v>
      </c>
      <c r="DJ7" s="24">
        <v>34.19</v>
      </c>
      <c r="DK7" s="24">
        <v>36.6</v>
      </c>
      <c r="DL7" s="24">
        <v>38.770000000000003</v>
      </c>
      <c r="DM7" s="24">
        <v>40.97</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康太</cp:lastModifiedBy>
  <cp:lastPrinted>2024-02-09T05:55:17Z</cp:lastPrinted>
  <dcterms:created xsi:type="dcterms:W3CDTF">2023-12-12T00:42:24Z</dcterms:created>
  <dcterms:modified xsi:type="dcterms:W3CDTF">2024-02-13T06:29:18Z</dcterms:modified>
  <cp:category/>
</cp:coreProperties>
</file>