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Z:\総務経営係（水道）\総務係\R5処理分\調査関係\市町村課\経営比較分析表\【経営比較分析表】2022_023612_46_010\"/>
    </mc:Choice>
  </mc:AlternateContent>
  <xr:revisionPtr revIDLastSave="0" documentId="8_{22942628-8177-4E5A-9F1B-046DF0D6A19D}" xr6:coauthVersionLast="36" xr6:coauthVersionMax="36" xr10:uidLastSave="{00000000-0000-0000-0000-000000000000}"/>
  <workbookProtection workbookAlgorithmName="SHA-512" workbookHashValue="in4hSDjdXdxCqnD/v2c2oS8MMisVMKRIEcoB4/IjsTG1atdxY9GL3R8fCYDRNjYqheK8esA757iFoSddcSMAOA==" workbookSaltValue="bSaMZdaArfU6m2fS5HDjuQ==" workbookSpinCount="100000" lockStructure="1"/>
  <bookViews>
    <workbookView xWindow="0" yWindow="0" windowWidth="18557" windowHeight="649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<sst xmlns="http://schemas.openxmlformats.org/spreadsheetml/2006/main" count="228" uniqueCount="116">
  <si>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</si>
  <si>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</si>
  <si>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</si>
  <si>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</si>
  <si>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</si>
  <si>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</si>
  <si>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</si>
  <si>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</si>
  <si>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</si>
  <si>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</si>
  <si>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</si>
  <si>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</si>
  <si>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</si>
  <si>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</si>
  <si>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</si>
  <si>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</si>
  <si>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</si>
  <si>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</si>
  <si>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</si>
  <si>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</si>
  <si>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</si>
  <si>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</si>
  <si>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</si>
  <si>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</si>
  <si>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</si>
  <si>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</si>
  <si>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</si>
  <si>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</si>
  <si>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</si>
  <si>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</si>
  <si>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</si>
  <si>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</si>
  <si>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</si>
  <si>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</si>
  <si>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</si>
  <si>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</si>
  <si>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</si>
  <si>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</si>
  <si>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</si>
  <si>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</si>
  <si>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</si>
  <si>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</si>
  <si>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</si>
  <si>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</si>
  <si>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</si>
  <si>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</si>
  <si>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</si>
  <si>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</si>
  <si>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</si>
  <si>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</si>
  <si>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</si>
  <si>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</si>
  <si>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</si>
  <si>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</si>
  <si>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</si>
  <si>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</si>
  <si>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</si>
  <si>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</si>
  <si>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</si>
  <si>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</si>
  <si>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</si>
  <si>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</si>
  <si>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</si>
  <si>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</si>
  <si>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</si>
  <si>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</si>
  <si>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</si>
  <si>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</si>
  <si>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</si>
  <si>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</si>
  <si>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</si>
  <si>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</si>
  <si>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</si>
  <si>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</si>
  <si>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</si>
  <si>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</si>
  <si>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</si>
  <si>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</si>
  <si>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</si>
  <si>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</si>
  <si>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</si>
  <si>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</si>
  <si>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</si>
  <si>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</si>
  <si>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</si>
  <si>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</si>
  <si>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</si>
  <si>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</si>
  <si>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</si>
  <si>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</si>
  <si>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</si>
  <si>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</si>
  <si>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</si>
  <si>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</si>
  <si>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</si>
  <si>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</si>
  <si>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</si>
  <si>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</si>
  <si>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</si>
  <si>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</si>
  <si>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</si>
  <si>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</si>
  <si>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</si>
  <si>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</si>
  <si>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</si>
  <si>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</si>
  <si>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</si>
  <si>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</si>
  <si>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</si>
  <si>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</si>
  <si>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</si>
  <si>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</si>
  <si>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</si>
  <si>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xml:space="preserve"> 当町の水道事業は利益が発生し、かつ累積欠損金がない状況にあり、経営は健全であるといえます。経常収支比率、流動比率とも短期的には改善の傾向にあります。しかしながら、現在町の移住促進事業等により戸建て住宅が増加傾向にあることから施設利用率は上昇していますが、今後人口の減少や節水器具の普及、水道施設等の老朽化による修繕費等の増加などの理由により、減少していくものと想定されます。また、今は給水に係る費用を給水収益で賄えていますが、人口減少等による収益の減少や更新投資の増加により、企業債残高対給水収益比率の増加、また料金回収率も下がっていくと想定されることから、更なる経費の削減や広域化による維持管理費の縮減に取り組んでいきます。</t>
    <phoneticPr fontId="4"/>
  </si>
  <si>
    <t xml:space="preserve"> 有形固定資産減価償却率が類似団体より高く、固定資産の老朽化が進んでいることがわかります。現在は管路経年化率が低く耐用年数を経過した管路が少ない状況にありますが、今後耐用年数に達し更新時期を迎える管路が増加していくことが考えられるため、策定済みのアセットマネジメント等により、経年化した管路を順次更新していきます。</t>
    <phoneticPr fontId="4"/>
  </si>
  <si>
    <t xml:space="preserve"> 現時点では経営は健全でありますが、これから迎える管路の更新の際には、平成27年度に策定した藤崎町アセットマネジメント計画及び、平成29年度に策定した水道事業基本計画をもとに、管路の長寿命化に加え、人口減少にあわせた管路の口径のダウンサイジングを図りつつ、順次管路更新をしていきます。その際には管路の耐震化も併せて進めていきますが、将来的な更新費用等を算出し、適正な水道料金設定等、持続して運営ができるよう検討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</si>
</sst>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85-41B6-8E9D-8B6B1C647AC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0.42</c:v>
                </c:pt>
                <c:pt idx="2">
                  <c:v>0.44</c:v>
                </c:pt>
                <c:pt idx="3">
                  <c:v>0.5</c:v>
                </c:pt>
                <c:pt idx="4">
                  <c:v>0.4</c:v>
                </c:pt>
              </c:numCache>
            </c:numRef>
          </c:val>
          <c:smooth val="0"/>
          <c:extLst>
            <c:ext xmlns:c16="http://schemas.microsoft.com/office/drawing/2014/chart" uri="{C3380CC4-5D6E-409C-BE32-E72D297353CC}">
              <c16:uniqueId val="{00000001-7B85-41B6-8E9D-8B6B1C647AC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59.58</c:v>
                </c:pt>
                <c:pt idx="1">
                  <c:v>59.71</c:v>
                </c:pt>
                <c:pt idx="2">
                  <c:v>60.85</c:v>
                </c:pt>
                <c:pt idx="3">
                  <c:v>61.77</c:v>
                </c:pt>
                <c:pt idx="4">
                  <c:v>61.48</c:v>
                </c:pt>
              </c:numCache>
            </c:numRef>
          </c:val>
          <c:extLst>
            <c:ext xmlns:c16="http://schemas.microsoft.com/office/drawing/2014/chart" uri="{C3380CC4-5D6E-409C-BE32-E72D297353CC}">
              <c16:uniqueId val="{00000000-E378-46A2-8A3D-69F80E6527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54.05</c:v>
                </c:pt>
                <c:pt idx="2">
                  <c:v>54.43</c:v>
                </c:pt>
                <c:pt idx="3">
                  <c:v>53.87</c:v>
                </c:pt>
                <c:pt idx="4">
                  <c:v>54.49</c:v>
                </c:pt>
              </c:numCache>
            </c:numRef>
          </c:val>
          <c:smooth val="0"/>
          <c:extLst>
            <c:ext xmlns:c16="http://schemas.microsoft.com/office/drawing/2014/chart" uri="{C3380CC4-5D6E-409C-BE32-E72D297353CC}">
              <c16:uniqueId val="{00000001-E378-46A2-8A3D-69F80E6527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88.73</c:v>
                </c:pt>
                <c:pt idx="1">
                  <c:v>88.01</c:v>
                </c:pt>
                <c:pt idx="2">
                  <c:v>87.42</c:v>
                </c:pt>
                <c:pt idx="3">
                  <c:v>87.31</c:v>
                </c:pt>
                <c:pt idx="4">
                  <c:v>84.47</c:v>
                </c:pt>
              </c:numCache>
            </c:numRef>
          </c:val>
          <c:extLst>
            <c:ext xmlns:c16="http://schemas.microsoft.com/office/drawing/2014/chart" uri="{C3380CC4-5D6E-409C-BE32-E72D297353CC}">
              <c16:uniqueId val="{00000000-9458-4440-8402-9EB155CCA0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9458-4440-8402-9EB155CCA0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110.01</c:v>
                </c:pt>
                <c:pt idx="1">
                  <c:v>111.65</c:v>
                </c:pt>
                <c:pt idx="2">
                  <c:v>112.85</c:v>
                </c:pt>
                <c:pt idx="3">
                  <c:v>122.28</c:v>
                </c:pt>
                <c:pt idx="4">
                  <c:v>113.27</c:v>
                </c:pt>
              </c:numCache>
            </c:numRef>
          </c:val>
          <c:extLst>
            <c:ext xmlns:c16="http://schemas.microsoft.com/office/drawing/2014/chart" uri="{C3380CC4-5D6E-409C-BE32-E72D297353CC}">
              <c16:uniqueId val="{00000000-C95D-4469-9383-A3D923D786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108.46</c:v>
                </c:pt>
                <c:pt idx="2">
                  <c:v>109.02</c:v>
                </c:pt>
                <c:pt idx="3">
                  <c:v>107.81</c:v>
                </c:pt>
                <c:pt idx="4">
                  <c:v>107.21</c:v>
                </c:pt>
              </c:numCache>
            </c:numRef>
          </c:val>
          <c:smooth val="0"/>
          <c:extLst>
            <c:ext xmlns:c16="http://schemas.microsoft.com/office/drawing/2014/chart" uri="{C3380CC4-5D6E-409C-BE32-E72D297353CC}">
              <c16:uniqueId val="{00000001-C95D-4469-9383-A3D923D786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67.33</c:v>
                </c:pt>
                <c:pt idx="1">
                  <c:v>68.84</c:v>
                </c:pt>
                <c:pt idx="2">
                  <c:v>70.2</c:v>
                </c:pt>
                <c:pt idx="3">
                  <c:v>71.47</c:v>
                </c:pt>
                <c:pt idx="4">
                  <c:v>73.209999999999994</c:v>
                </c:pt>
              </c:numCache>
            </c:numRef>
          </c:val>
          <c:extLst>
            <c:ext xmlns:c16="http://schemas.microsoft.com/office/drawing/2014/chart" uri="{C3380CC4-5D6E-409C-BE32-E72D297353CC}">
              <c16:uniqueId val="{00000000-13D4-4C3B-81AF-5E44F9F9A2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49.12</c:v>
                </c:pt>
                <c:pt idx="2">
                  <c:v>49.39</c:v>
                </c:pt>
                <c:pt idx="3">
                  <c:v>50.75</c:v>
                </c:pt>
                <c:pt idx="4">
                  <c:v>51.72</c:v>
                </c:pt>
              </c:numCache>
            </c:numRef>
          </c:val>
          <c:smooth val="0"/>
          <c:extLst>
            <c:ext xmlns:c16="http://schemas.microsoft.com/office/drawing/2014/chart" uri="{C3380CC4-5D6E-409C-BE32-E72D297353CC}">
              <c16:uniqueId val="{00000001-13D4-4C3B-81AF-5E44F9F9A2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1.1299999999999999</c:v>
                </c:pt>
                <c:pt idx="1">
                  <c:v>1.51</c:v>
                </c:pt>
                <c:pt idx="2">
                  <c:v>1.51</c:v>
                </c:pt>
                <c:pt idx="3">
                  <c:v>2.1800000000000002</c:v>
                </c:pt>
                <c:pt idx="4">
                  <c:v>2.1800000000000002</c:v>
                </c:pt>
              </c:numCache>
            </c:numRef>
          </c:val>
          <c:extLst>
            <c:ext xmlns:c16="http://schemas.microsoft.com/office/drawing/2014/chart" uri="{C3380CC4-5D6E-409C-BE32-E72D297353CC}">
              <c16:uniqueId val="{00000000-DC01-433E-B4AD-73A6493089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16.760000000000002</c:v>
                </c:pt>
                <c:pt idx="2">
                  <c:v>18.57</c:v>
                </c:pt>
                <c:pt idx="3">
                  <c:v>21.14</c:v>
                </c:pt>
                <c:pt idx="4">
                  <c:v>22.12</c:v>
                </c:pt>
              </c:numCache>
            </c:numRef>
          </c:val>
          <c:smooth val="0"/>
          <c:extLst>
            <c:ext xmlns:c16="http://schemas.microsoft.com/office/drawing/2014/chart" uri="{C3380CC4-5D6E-409C-BE32-E72D297353CC}">
              <c16:uniqueId val="{00000001-DC01-433E-B4AD-73A6493089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66-401E-8D71-5806E5854C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11.94</c:v>
                </c:pt>
                <c:pt idx="2">
                  <c:v>11</c:v>
                </c:pt>
                <c:pt idx="3">
                  <c:v>8.86</c:v>
                </c:pt>
                <c:pt idx="4">
                  <c:v>7.65</c:v>
                </c:pt>
              </c:numCache>
            </c:numRef>
          </c:val>
          <c:smooth val="0"/>
          <c:extLst>
            <c:ext xmlns:c16="http://schemas.microsoft.com/office/drawing/2014/chart" uri="{C3380CC4-5D6E-409C-BE32-E72D297353CC}">
              <c16:uniqueId val="{00000001-6566-401E-8D71-5806E5854C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415.63</c:v>
                </c:pt>
                <c:pt idx="1">
                  <c:v>415.6</c:v>
                </c:pt>
                <c:pt idx="2">
                  <c:v>435.6</c:v>
                </c:pt>
                <c:pt idx="3">
                  <c:v>480.33</c:v>
                </c:pt>
                <c:pt idx="4">
                  <c:v>623.78</c:v>
                </c:pt>
              </c:numCache>
            </c:numRef>
          </c:val>
          <c:extLst>
            <c:ext xmlns:c16="http://schemas.microsoft.com/office/drawing/2014/chart" uri="{C3380CC4-5D6E-409C-BE32-E72D297353CC}">
              <c16:uniqueId val="{00000000-7006-4ADD-9583-85F42E3D96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362.93</c:v>
                </c:pt>
                <c:pt idx="2">
                  <c:v>371.81</c:v>
                </c:pt>
                <c:pt idx="3">
                  <c:v>384.23</c:v>
                </c:pt>
                <c:pt idx="4">
                  <c:v>364.3</c:v>
                </c:pt>
              </c:numCache>
            </c:numRef>
          </c:val>
          <c:smooth val="0"/>
          <c:extLst>
            <c:ext xmlns:c16="http://schemas.microsoft.com/office/drawing/2014/chart" uri="{C3380CC4-5D6E-409C-BE32-E72D297353CC}">
              <c16:uniqueId val="{00000001-7006-4ADD-9583-85F42E3D96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187.16</c:v>
                </c:pt>
                <c:pt idx="1">
                  <c:v>167.28</c:v>
                </c:pt>
                <c:pt idx="2">
                  <c:v>144.99</c:v>
                </c:pt>
                <c:pt idx="3">
                  <c:v>122.62</c:v>
                </c:pt>
                <c:pt idx="4">
                  <c:v>104.89</c:v>
                </c:pt>
              </c:numCache>
            </c:numRef>
          </c:val>
          <c:extLst>
            <c:ext xmlns:c16="http://schemas.microsoft.com/office/drawing/2014/chart" uri="{C3380CC4-5D6E-409C-BE32-E72D297353CC}">
              <c16:uniqueId val="{00000000-860F-4FDC-9C29-0B7D4E1614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439.05</c:v>
                </c:pt>
                <c:pt idx="2">
                  <c:v>465.85</c:v>
                </c:pt>
                <c:pt idx="3">
                  <c:v>439.43</c:v>
                </c:pt>
                <c:pt idx="4">
                  <c:v>438.41</c:v>
                </c:pt>
              </c:numCache>
            </c:numRef>
          </c:val>
          <c:smooth val="0"/>
          <c:extLst>
            <c:ext xmlns:c16="http://schemas.microsoft.com/office/drawing/2014/chart" uri="{C3380CC4-5D6E-409C-BE32-E72D297353CC}">
              <c16:uniqueId val="{00000001-860F-4FDC-9C29-0B7D4E1614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109.87</c:v>
                </c:pt>
                <c:pt idx="1">
                  <c:v>111.76</c:v>
                </c:pt>
                <c:pt idx="2">
                  <c:v>112.73</c:v>
                </c:pt>
                <c:pt idx="3">
                  <c:v>122.92</c:v>
                </c:pt>
                <c:pt idx="4">
                  <c:v>113.46</c:v>
                </c:pt>
              </c:numCache>
            </c:numRef>
          </c:val>
          <c:extLst>
            <c:ext xmlns:c16="http://schemas.microsoft.com/office/drawing/2014/chart" uri="{C3380CC4-5D6E-409C-BE32-E72D297353CC}">
              <c16:uniqueId val="{00000000-067D-483B-AFE6-E8DF7C6E8A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95.26</c:v>
                </c:pt>
                <c:pt idx="2">
                  <c:v>92.39</c:v>
                </c:pt>
                <c:pt idx="3">
                  <c:v>94.41</c:v>
                </c:pt>
                <c:pt idx="4">
                  <c:v>90.96</c:v>
                </c:pt>
              </c:numCache>
            </c:numRef>
          </c:val>
          <c:smooth val="0"/>
          <c:extLst>
            <c:ext xmlns:c16="http://schemas.microsoft.com/office/drawing/2014/chart" uri="{C3380CC4-5D6E-409C-BE32-E72D297353CC}">
              <c16:uniqueId val="{00000001-067D-483B-AFE6-E8DF7C6E8A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239.61</c:v>
                </c:pt>
                <c:pt idx="1">
                  <c:v>235.54</c:v>
                </c:pt>
                <c:pt idx="2">
                  <c:v>233.43</c:v>
                </c:pt>
                <c:pt idx="3">
                  <c:v>213.52</c:v>
                </c:pt>
                <c:pt idx="4">
                  <c:v>232.66</c:v>
                </c:pt>
              </c:numCache>
            </c:numRef>
          </c:val>
          <c:extLst>
            <c:ext xmlns:c16="http://schemas.microsoft.com/office/drawing/2014/chart" uri="{C3380CC4-5D6E-409C-BE32-E72D297353CC}">
              <c16:uniqueId val="{00000000-3470-45C4-A358-2019F0981E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192.82</c:v>
                </c:pt>
                <c:pt idx="2">
                  <c:v>192.98</c:v>
                </c:pt>
                <c:pt idx="3">
                  <c:v>192.13</c:v>
                </c:pt>
                <c:pt idx="4">
                  <c:v>197.04</c:v>
                </c:pt>
              </c:numCache>
            </c:numRef>
          </c:val>
          <c:smooth val="0"/>
          <c:extLst>
            <c:ext xmlns:c16="http://schemas.microsoft.com/office/drawing/2014/chart" uri="{C3380CC4-5D6E-409C-BE32-E72D297353CC}">
              <c16:uniqueId val="{00000001-3470-45C4-A358-2019F0981E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64" zoomScaleNormal="100" workbookViewId="0">
      <selection activeCell="BL83" sqref="BL83"/>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6999999999999993"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6999999999999993"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32" t="str">
        <f>データ!H6</f>
        <v>青森県　藤崎町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14578</v>
      </c>
      <c r="AM8" s="45"/>
      <c r="AN8" s="45"/>
      <c r="AO8" s="45"/>
      <c r="AP8" s="45"/>
      <c r="AQ8" s="45"/>
      <c r="AR8" s="45"/>
      <c r="AS8" s="45"/>
      <c r="AT8" s="46">
        <f>データ!$S$6</f>
        <v>37.29</v>
      </c>
      <c r="AU8" s="47"/>
      <c r="AV8" s="47"/>
      <c r="AW8" s="47"/>
      <c r="AX8" s="47"/>
      <c r="AY8" s="47"/>
      <c r="AZ8" s="47"/>
      <c r="BA8" s="47"/>
      <c r="BB8" s="48">
        <f>データ!$T$6</f>
        <v>390.94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 customHeight="1" x14ac:dyDescent="0.15">
      <c r="A10" s="2"/>
      <c r="B10" s="46" t="str">
        <f>データ!$N$6</f>
        <v>-</v>
      </c>
      <c r="C10" s="47"/>
      <c r="D10" s="47"/>
      <c r="E10" s="47"/>
      <c r="F10" s="47"/>
      <c r="G10" s="47"/>
      <c r="H10" s="47"/>
      <c r="I10" s="46">
        <f>データ!$O$6</f>
        <v>80.040000000000006</v>
      </c>
      <c r="J10" s="47"/>
      <c r="K10" s="47"/>
      <c r="L10" s="47"/>
      <c r="M10" s="47"/>
      <c r="N10" s="47"/>
      <c r="O10" s="81"/>
      <c r="P10" s="48">
        <f>データ!$P$6</f>
        <v>99.68</v>
      </c>
      <c r="Q10" s="48"/>
      <c r="R10" s="48"/>
      <c r="S10" s="48"/>
      <c r="T10" s="48"/>
      <c r="U10" s="48"/>
      <c r="V10" s="48"/>
      <c r="W10" s="45">
        <f>データ!$Q$6</f>
        <v>5368</v>
      </c>
      <c r="X10" s="45"/>
      <c r="Y10" s="45"/>
      <c r="Z10" s="45"/>
      <c r="AA10" s="45"/>
      <c r="AB10" s="45"/>
      <c r="AC10" s="45"/>
      <c r="AD10" s="2"/>
      <c r="AE10" s="2"/>
      <c r="AF10" s="2"/>
      <c r="AG10" s="2"/>
      <c r="AH10" s="2"/>
      <c r="AI10" s="2"/>
      <c r="AJ10" s="2"/>
      <c r="AK10" s="2"/>
      <c r="AL10" s="45">
        <f>データ!$U$6</f>
        <v>14474</v>
      </c>
      <c r="AM10" s="45"/>
      <c r="AN10" s="45"/>
      <c r="AO10" s="45"/>
      <c r="AP10" s="45"/>
      <c r="AQ10" s="45"/>
      <c r="AR10" s="45"/>
      <c r="AS10" s="45"/>
      <c r="AT10" s="46">
        <f>データ!$V$6</f>
        <v>37.26</v>
      </c>
      <c r="AU10" s="47"/>
      <c r="AV10" s="47"/>
      <c r="AW10" s="47"/>
      <c r="AX10" s="47"/>
      <c r="AY10" s="47"/>
      <c r="AZ10" s="47"/>
      <c r="BA10" s="47"/>
      <c r="BB10" s="48">
        <f>データ!$W$6</f>
        <v>388.46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6"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6"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6"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6"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6"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6"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6"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6"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6"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6"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6"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6"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6"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6"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6"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6"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6"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6"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6"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6"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6"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6"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6"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6"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6"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6"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6"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6"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6"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6"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6"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6"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6"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6"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6"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6"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6"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6"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6"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6"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6"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6"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6"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6"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6"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6"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6"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6"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6"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6"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6"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6"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6"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115</v>
      </c>
      <c r="BM66" s="58"/>
      <c r="BN66" s="58"/>
      <c r="BO66" s="58"/>
      <c r="BP66" s="58"/>
      <c r="BQ66" s="58"/>
      <c r="BR66" s="58"/>
      <c r="BS66" s="58"/>
      <c r="BT66" s="58"/>
      <c r="BU66" s="58"/>
      <c r="BV66" s="58"/>
      <c r="BW66" s="58"/>
      <c r="BX66" s="58"/>
      <c r="BY66" s="58"/>
      <c r="BZ66" s="59"/>
    </row>
    <row r="67" spans="1:78" ht="13.6"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6"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6"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6"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6"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6"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6"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6"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6"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6"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6"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6"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6"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6"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6"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6"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JfJSMmA9SNgOoJoV2NbbWFoTKXfOPldLU5hEVMMKMzUypfSSgaH+1nzz6PqgMLOMqZa9UBs4hCO1Pi7ZkPPPw==" saltValue="hcJgYj8mhCtm6NswZ6H7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9"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23612</v>
      </c>
      <c r="D6" s="20">
        <f t="shared" si="3"/>
        <v>46</v>
      </c>
      <c r="E6" s="20">
        <f t="shared" si="3"/>
        <v>1</v>
      </c>
      <c r="F6" s="20">
        <f t="shared" si="3"/>
        <v>0</v>
      </c>
      <c r="G6" s="20">
        <f t="shared" si="3"/>
        <v>1</v>
      </c>
      <c r="H6" s="20" t="str">
        <f t="shared" si="3"/>
        <v>青森県　藤崎町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80.040000000000006</v>
      </c>
      <c r="P6" s="21">
        <f t="shared" si="3"/>
        <v>99.68</v>
      </c>
      <c r="Q6" s="21">
        <f t="shared" si="3"/>
        <v>5368</v>
      </c>
      <c r="R6" s="21">
        <f t="shared" si="3"/>
        <v>14578</v>
      </c>
      <c r="S6" s="21">
        <f t="shared" si="3"/>
        <v>37.29</v>
      </c>
      <c r="T6" s="21">
        <f t="shared" si="3"/>
        <v>390.94</v>
      </c>
      <c r="U6" s="21">
        <f t="shared" si="3"/>
        <v>14474</v>
      </c>
      <c r="V6" s="21">
        <f t="shared" si="3"/>
        <v>37.26</v>
      </c>
      <c r="W6" s="21">
        <f t="shared" si="3"/>
        <v>388.46</v>
      </c>
      <c r="X6" s="22">
        <f>IF(X7="",NA(),X7)</f>
        <v>110.01</v>
      </c>
      <c r="Y6" s="22">
        <f t="shared" ref="Y6:AG6" si="4">IF(Y7="",NA(),Y7)</f>
        <v>111.65</v>
      </c>
      <c r="Z6" s="22">
        <f t="shared" si="4"/>
        <v>112.85</v>
      </c>
      <c r="AA6" s="22">
        <f t="shared" si="4"/>
        <v>122.28</v>
      </c>
      <c r="AB6" s="22">
        <f t="shared" si="4"/>
        <v>113.27</v>
      </c>
      <c r="AC6" s="22">
        <f t="shared" si="4"/>
        <v>108.87</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11.94</v>
      </c>
      <c r="AP6" s="22">
        <f t="shared" si="5"/>
        <v>11</v>
      </c>
      <c r="AQ6" s="22">
        <f t="shared" si="5"/>
        <v>8.86</v>
      </c>
      <c r="AR6" s="22">
        <f t="shared" si="5"/>
        <v>7.65</v>
      </c>
      <c r="AS6" s="21" t="str">
        <f>IF(AS7="","",IF(AS7="-","【-】","【"&amp;SUBSTITUTE(TEXT(AS7,"#,##0.00"),"-","△")&amp;"】"))</f>
        <v>【1.34】</v>
      </c>
      <c r="AT6" s="22">
        <f>IF(AT7="",NA(),AT7)</f>
        <v>415.63</v>
      </c>
      <c r="AU6" s="22">
        <f t="shared" ref="AU6:BC6" si="6">IF(AU7="",NA(),AU7)</f>
        <v>415.6</v>
      </c>
      <c r="AV6" s="22">
        <f t="shared" si="6"/>
        <v>435.6</v>
      </c>
      <c r="AW6" s="22">
        <f t="shared" si="6"/>
        <v>480.33</v>
      </c>
      <c r="AX6" s="22">
        <f t="shared" si="6"/>
        <v>623.78</v>
      </c>
      <c r="AY6" s="22">
        <f t="shared" si="6"/>
        <v>369.69</v>
      </c>
      <c r="AZ6" s="22">
        <f t="shared" si="6"/>
        <v>362.93</v>
      </c>
      <c r="BA6" s="22">
        <f t="shared" si="6"/>
        <v>371.81</v>
      </c>
      <c r="BB6" s="22">
        <f t="shared" si="6"/>
        <v>384.23</v>
      </c>
      <c r="BC6" s="22">
        <f t="shared" si="6"/>
        <v>364.3</v>
      </c>
      <c r="BD6" s="21" t="str">
        <f>IF(BD7="","",IF(BD7="-","【-】","【"&amp;SUBSTITUTE(TEXT(BD7,"#,##0.00"),"-","△")&amp;"】"))</f>
        <v>【252.29】</v>
      </c>
      <c r="BE6" s="22">
        <f>IF(BE7="",NA(),BE7)</f>
        <v>187.16</v>
      </c>
      <c r="BF6" s="22">
        <f t="shared" ref="BF6:BN6" si="7">IF(BF7="",NA(),BF7)</f>
        <v>167.28</v>
      </c>
      <c r="BG6" s="22">
        <f t="shared" si="7"/>
        <v>144.99</v>
      </c>
      <c r="BH6" s="22">
        <f t="shared" si="7"/>
        <v>122.62</v>
      </c>
      <c r="BI6" s="22">
        <f t="shared" si="7"/>
        <v>104.89</v>
      </c>
      <c r="BJ6" s="22">
        <f t="shared" si="7"/>
        <v>402.99</v>
      </c>
      <c r="BK6" s="22">
        <f t="shared" si="7"/>
        <v>439.05</v>
      </c>
      <c r="BL6" s="22">
        <f t="shared" si="7"/>
        <v>465.85</v>
      </c>
      <c r="BM6" s="22">
        <f t="shared" si="7"/>
        <v>439.43</v>
      </c>
      <c r="BN6" s="22">
        <f t="shared" si="7"/>
        <v>438.41</v>
      </c>
      <c r="BO6" s="21" t="str">
        <f>IF(BO7="","",IF(BO7="-","【-】","【"&amp;SUBSTITUTE(TEXT(BO7,"#,##0.00"),"-","△")&amp;"】"))</f>
        <v>【268.07】</v>
      </c>
      <c r="BP6" s="22">
        <f>IF(BP7="",NA(),BP7)</f>
        <v>109.87</v>
      </c>
      <c r="BQ6" s="22">
        <f t="shared" ref="BQ6:BY6" si="8">IF(BQ7="",NA(),BQ7)</f>
        <v>111.76</v>
      </c>
      <c r="BR6" s="22">
        <f t="shared" si="8"/>
        <v>112.73</v>
      </c>
      <c r="BS6" s="22">
        <f t="shared" si="8"/>
        <v>122.92</v>
      </c>
      <c r="BT6" s="22">
        <f t="shared" si="8"/>
        <v>113.46</v>
      </c>
      <c r="BU6" s="22">
        <f t="shared" si="8"/>
        <v>98.66</v>
      </c>
      <c r="BV6" s="22">
        <f t="shared" si="8"/>
        <v>95.26</v>
      </c>
      <c r="BW6" s="22">
        <f t="shared" si="8"/>
        <v>92.39</v>
      </c>
      <c r="BX6" s="22">
        <f t="shared" si="8"/>
        <v>94.41</v>
      </c>
      <c r="BY6" s="22">
        <f t="shared" si="8"/>
        <v>90.96</v>
      </c>
      <c r="BZ6" s="21" t="str">
        <f>IF(BZ7="","",IF(BZ7="-","【-】","【"&amp;SUBSTITUTE(TEXT(BZ7,"#,##0.00"),"-","△")&amp;"】"))</f>
        <v>【97.47】</v>
      </c>
      <c r="CA6" s="22">
        <f>IF(CA7="",NA(),CA7)</f>
        <v>239.61</v>
      </c>
      <c r="CB6" s="22">
        <f t="shared" ref="CB6:CJ6" si="9">IF(CB7="",NA(),CB7)</f>
        <v>235.54</v>
      </c>
      <c r="CC6" s="22">
        <f t="shared" si="9"/>
        <v>233.43</v>
      </c>
      <c r="CD6" s="22">
        <f t="shared" si="9"/>
        <v>213.52</v>
      </c>
      <c r="CE6" s="22">
        <f t="shared" si="9"/>
        <v>232.66</v>
      </c>
      <c r="CF6" s="22">
        <f t="shared" si="9"/>
        <v>178.59</v>
      </c>
      <c r="CG6" s="22">
        <f t="shared" si="9"/>
        <v>192.82</v>
      </c>
      <c r="CH6" s="22">
        <f t="shared" si="9"/>
        <v>192.98</v>
      </c>
      <c r="CI6" s="22">
        <f t="shared" si="9"/>
        <v>192.13</v>
      </c>
      <c r="CJ6" s="22">
        <f t="shared" si="9"/>
        <v>197.04</v>
      </c>
      <c r="CK6" s="21" t="str">
        <f>IF(CK7="","",IF(CK7="-","【-】","【"&amp;SUBSTITUTE(TEXT(CK7,"#,##0.00"),"-","△")&amp;"】"))</f>
        <v>【174.75】</v>
      </c>
      <c r="CL6" s="22">
        <f>IF(CL7="",NA(),CL7)</f>
        <v>59.58</v>
      </c>
      <c r="CM6" s="22">
        <f t="shared" ref="CM6:CU6" si="10">IF(CM7="",NA(),CM7)</f>
        <v>59.71</v>
      </c>
      <c r="CN6" s="22">
        <f t="shared" si="10"/>
        <v>60.85</v>
      </c>
      <c r="CO6" s="22">
        <f t="shared" si="10"/>
        <v>61.77</v>
      </c>
      <c r="CP6" s="22">
        <f t="shared" si="10"/>
        <v>61.48</v>
      </c>
      <c r="CQ6" s="22">
        <f t="shared" si="10"/>
        <v>55.03</v>
      </c>
      <c r="CR6" s="22">
        <f t="shared" si="10"/>
        <v>54.05</v>
      </c>
      <c r="CS6" s="22">
        <f t="shared" si="10"/>
        <v>54.43</v>
      </c>
      <c r="CT6" s="22">
        <f t="shared" si="10"/>
        <v>53.87</v>
      </c>
      <c r="CU6" s="22">
        <f t="shared" si="10"/>
        <v>54.49</v>
      </c>
      <c r="CV6" s="21" t="str">
        <f>IF(CV7="","",IF(CV7="-","【-】","【"&amp;SUBSTITUTE(TEXT(CV7,"#,##0.00"),"-","△")&amp;"】"))</f>
        <v>【59.97】</v>
      </c>
      <c r="CW6" s="22">
        <f>IF(CW7="",NA(),CW7)</f>
        <v>88.73</v>
      </c>
      <c r="CX6" s="22">
        <f t="shared" ref="CX6:DF6" si="11">IF(CX7="",NA(),CX7)</f>
        <v>88.01</v>
      </c>
      <c r="CY6" s="22">
        <f t="shared" si="11"/>
        <v>87.42</v>
      </c>
      <c r="CZ6" s="22">
        <f t="shared" si="11"/>
        <v>87.31</v>
      </c>
      <c r="DA6" s="22">
        <f t="shared" si="11"/>
        <v>84.47</v>
      </c>
      <c r="DB6" s="22">
        <f t="shared" si="11"/>
        <v>81.900000000000006</v>
      </c>
      <c r="DC6" s="22">
        <f t="shared" si="11"/>
        <v>80.510000000000005</v>
      </c>
      <c r="DD6" s="22">
        <f t="shared" si="11"/>
        <v>79.44</v>
      </c>
      <c r="DE6" s="22">
        <f t="shared" si="11"/>
        <v>79.489999999999995</v>
      </c>
      <c r="DF6" s="22">
        <f t="shared" si="11"/>
        <v>78.8</v>
      </c>
      <c r="DG6" s="21" t="str">
        <f>IF(DG7="","",IF(DG7="-","【-】","【"&amp;SUBSTITUTE(TEXT(DG7,"#,##0.00"),"-","△")&amp;"】"))</f>
        <v>【89.76】</v>
      </c>
      <c r="DH6" s="22">
        <f>IF(DH7="",NA(),DH7)</f>
        <v>67.33</v>
      </c>
      <c r="DI6" s="22">
        <f t="shared" ref="DI6:DQ6" si="12">IF(DI7="",NA(),DI7)</f>
        <v>68.84</v>
      </c>
      <c r="DJ6" s="22">
        <f t="shared" si="12"/>
        <v>70.2</v>
      </c>
      <c r="DK6" s="22">
        <f t="shared" si="12"/>
        <v>71.47</v>
      </c>
      <c r="DL6" s="22">
        <f t="shared" si="12"/>
        <v>73.209999999999994</v>
      </c>
      <c r="DM6" s="22">
        <f t="shared" si="12"/>
        <v>48.87</v>
      </c>
      <c r="DN6" s="22">
        <f t="shared" si="12"/>
        <v>49.12</v>
      </c>
      <c r="DO6" s="22">
        <f t="shared" si="12"/>
        <v>49.39</v>
      </c>
      <c r="DP6" s="22">
        <f t="shared" si="12"/>
        <v>50.75</v>
      </c>
      <c r="DQ6" s="22">
        <f t="shared" si="12"/>
        <v>51.72</v>
      </c>
      <c r="DR6" s="21" t="str">
        <f>IF(DR7="","",IF(DR7="-","【-】","【"&amp;SUBSTITUTE(TEXT(DR7,"#,##0.00"),"-","△")&amp;"】"))</f>
        <v>【51.51】</v>
      </c>
      <c r="DS6" s="22">
        <f>IF(DS7="",NA(),DS7)</f>
        <v>1.1299999999999999</v>
      </c>
      <c r="DT6" s="22">
        <f t="shared" ref="DT6:EB6" si="13">IF(DT7="",NA(),DT7)</f>
        <v>1.51</v>
      </c>
      <c r="DU6" s="22">
        <f t="shared" si="13"/>
        <v>1.51</v>
      </c>
      <c r="DV6" s="22">
        <f t="shared" si="13"/>
        <v>2.1800000000000002</v>
      </c>
      <c r="DW6" s="22">
        <f t="shared" si="13"/>
        <v>2.1800000000000002</v>
      </c>
      <c r="DX6" s="22">
        <f t="shared" si="13"/>
        <v>14.85</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1">
        <f t="shared" si="14"/>
        <v>0</v>
      </c>
      <c r="EG6" s="21">
        <f t="shared" si="14"/>
        <v>0</v>
      </c>
      <c r="EH6" s="21">
        <f t="shared" si="14"/>
        <v>0</v>
      </c>
      <c r="EI6" s="22">
        <f t="shared" si="14"/>
        <v>0.5</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23612</v>
      </c>
      <c r="D7" s="24">
        <v>46</v>
      </c>
      <c r="E7" s="24">
        <v>1</v>
      </c>
      <c r="F7" s="24">
        <v>0</v>
      </c>
      <c r="G7" s="24">
        <v>1</v>
      </c>
      <c r="H7" s="24" t="s">
        <v>93</v>
      </c>
      <c r="I7" s="24" t="s">
        <v>94</v>
      </c>
      <c r="J7" s="24" t="s">
        <v>95</v>
      </c>
      <c r="K7" s="24" t="s">
        <v>96</v>
      </c>
      <c r="L7" s="24" t="s">
        <v>97</v>
      </c>
      <c r="M7" s="24" t="s">
        <v>98</v>
      </c>
      <c r="N7" s="25" t="s">
        <v>99</v>
      </c>
      <c r="O7" s="25">
        <v>80.040000000000006</v>
      </c>
      <c r="P7" s="25">
        <v>99.68</v>
      </c>
      <c r="Q7" s="25">
        <v>5368</v>
      </c>
      <c r="R7" s="25">
        <v>14578</v>
      </c>
      <c r="S7" s="25">
        <v>37.29</v>
      </c>
      <c r="T7" s="25">
        <v>390.94</v>
      </c>
      <c r="U7" s="25">
        <v>14474</v>
      </c>
      <c r="V7" s="25">
        <v>37.26</v>
      </c>
      <c r="W7" s="25">
        <v>388.46</v>
      </c>
      <c r="X7" s="25">
        <v>110.01</v>
      </c>
      <c r="Y7" s="25">
        <v>111.65</v>
      </c>
      <c r="Z7" s="25">
        <v>112.85</v>
      </c>
      <c r="AA7" s="25">
        <v>122.28</v>
      </c>
      <c r="AB7" s="25">
        <v>113.27</v>
      </c>
      <c r="AC7" s="25">
        <v>108.87</v>
      </c>
      <c r="AD7" s="25">
        <v>108.46</v>
      </c>
      <c r="AE7" s="25">
        <v>109.02</v>
      </c>
      <c r="AF7" s="25">
        <v>107.81</v>
      </c>
      <c r="AG7" s="25">
        <v>107.21</v>
      </c>
      <c r="AH7" s="25">
        <v>108.7</v>
      </c>
      <c r="AI7" s="25">
        <v>0</v>
      </c>
      <c r="AJ7" s="25">
        <v>0</v>
      </c>
      <c r="AK7" s="25">
        <v>0</v>
      </c>
      <c r="AL7" s="25">
        <v>0</v>
      </c>
      <c r="AM7" s="25">
        <v>0</v>
      </c>
      <c r="AN7" s="25">
        <v>3.16</v>
      </c>
      <c r="AO7" s="25">
        <v>11.94</v>
      </c>
      <c r="AP7" s="25">
        <v>11</v>
      </c>
      <c r="AQ7" s="25">
        <v>8.86</v>
      </c>
      <c r="AR7" s="25">
        <v>7.65</v>
      </c>
      <c r="AS7" s="25">
        <v>1.34</v>
      </c>
      <c r="AT7" s="25">
        <v>415.63</v>
      </c>
      <c r="AU7" s="25">
        <v>415.6</v>
      </c>
      <c r="AV7" s="25">
        <v>435.6</v>
      </c>
      <c r="AW7" s="25">
        <v>480.33</v>
      </c>
      <c r="AX7" s="25">
        <v>623.78</v>
      </c>
      <c r="AY7" s="25">
        <v>369.69</v>
      </c>
      <c r="AZ7" s="25">
        <v>362.93</v>
      </c>
      <c r="BA7" s="25">
        <v>371.81</v>
      </c>
      <c r="BB7" s="25">
        <v>384.23</v>
      </c>
      <c r="BC7" s="25">
        <v>364.3</v>
      </c>
      <c r="BD7" s="25">
        <v>252.29</v>
      </c>
      <c r="BE7" s="25">
        <v>187.16</v>
      </c>
      <c r="BF7" s="25">
        <v>167.28</v>
      </c>
      <c r="BG7" s="25">
        <v>144.99</v>
      </c>
      <c r="BH7" s="25">
        <v>122.62</v>
      </c>
      <c r="BI7" s="25">
        <v>104.89</v>
      </c>
      <c r="BJ7" s="25">
        <v>402.99</v>
      </c>
      <c r="BK7" s="25">
        <v>439.05</v>
      </c>
      <c r="BL7" s="25">
        <v>465.85</v>
      </c>
      <c r="BM7" s="25">
        <v>439.43</v>
      </c>
      <c r="BN7" s="25">
        <v>438.41</v>
      </c>
      <c r="BO7" s="25">
        <v>268.07</v>
      </c>
      <c r="BP7" s="25">
        <v>109.87</v>
      </c>
      <c r="BQ7" s="25">
        <v>111.76</v>
      </c>
      <c r="BR7" s="25">
        <v>112.73</v>
      </c>
      <c r="BS7" s="25">
        <v>122.92</v>
      </c>
      <c r="BT7" s="25">
        <v>113.46</v>
      </c>
      <c r="BU7" s="25">
        <v>98.66</v>
      </c>
      <c r="BV7" s="25">
        <v>95.26</v>
      </c>
      <c r="BW7" s="25">
        <v>92.39</v>
      </c>
      <c r="BX7" s="25">
        <v>94.41</v>
      </c>
      <c r="BY7" s="25">
        <v>90.96</v>
      </c>
      <c r="BZ7" s="25">
        <v>97.47</v>
      </c>
      <c r="CA7" s="25">
        <v>239.61</v>
      </c>
      <c r="CB7" s="25">
        <v>235.54</v>
      </c>
      <c r="CC7" s="25">
        <v>233.43</v>
      </c>
      <c r="CD7" s="25">
        <v>213.52</v>
      </c>
      <c r="CE7" s="25">
        <v>232.66</v>
      </c>
      <c r="CF7" s="25">
        <v>178.59</v>
      </c>
      <c r="CG7" s="25">
        <v>192.82</v>
      </c>
      <c r="CH7" s="25">
        <v>192.98</v>
      </c>
      <c r="CI7" s="25">
        <v>192.13</v>
      </c>
      <c r="CJ7" s="25">
        <v>197.04</v>
      </c>
      <c r="CK7" s="25">
        <v>174.75</v>
      </c>
      <c r="CL7" s="25">
        <v>59.58</v>
      </c>
      <c r="CM7" s="25">
        <v>59.71</v>
      </c>
      <c r="CN7" s="25">
        <v>60.85</v>
      </c>
      <c r="CO7" s="25">
        <v>61.77</v>
      </c>
      <c r="CP7" s="25">
        <v>61.48</v>
      </c>
      <c r="CQ7" s="25">
        <v>55.03</v>
      </c>
      <c r="CR7" s="25">
        <v>54.05</v>
      </c>
      <c r="CS7" s="25">
        <v>54.43</v>
      </c>
      <c r="CT7" s="25">
        <v>53.87</v>
      </c>
      <c r="CU7" s="25">
        <v>54.49</v>
      </c>
      <c r="CV7" s="25">
        <v>59.97</v>
      </c>
      <c r="CW7" s="25">
        <v>88.73</v>
      </c>
      <c r="CX7" s="25">
        <v>88.01</v>
      </c>
      <c r="CY7" s="25">
        <v>87.42</v>
      </c>
      <c r="CZ7" s="25">
        <v>87.31</v>
      </c>
      <c r="DA7" s="25">
        <v>84.47</v>
      </c>
      <c r="DB7" s="25">
        <v>81.900000000000006</v>
      </c>
      <c r="DC7" s="25">
        <v>80.510000000000005</v>
      </c>
      <c r="DD7" s="25">
        <v>79.44</v>
      </c>
      <c r="DE7" s="25">
        <v>79.489999999999995</v>
      </c>
      <c r="DF7" s="25">
        <v>78.8</v>
      </c>
      <c r="DG7" s="25">
        <v>89.76</v>
      </c>
      <c r="DH7" s="25">
        <v>67.33</v>
      </c>
      <c r="DI7" s="25">
        <v>68.84</v>
      </c>
      <c r="DJ7" s="25">
        <v>70.2</v>
      </c>
      <c r="DK7" s="25">
        <v>71.47</v>
      </c>
      <c r="DL7" s="25">
        <v>73.209999999999994</v>
      </c>
      <c r="DM7" s="25">
        <v>48.87</v>
      </c>
      <c r="DN7" s="25">
        <v>49.12</v>
      </c>
      <c r="DO7" s="25">
        <v>49.39</v>
      </c>
      <c r="DP7" s="25">
        <v>50.75</v>
      </c>
      <c r="DQ7" s="25">
        <v>51.72</v>
      </c>
      <c r="DR7" s="25">
        <v>51.51</v>
      </c>
      <c r="DS7" s="25">
        <v>1.1299999999999999</v>
      </c>
      <c r="DT7" s="25">
        <v>1.51</v>
      </c>
      <c r="DU7" s="25">
        <v>1.51</v>
      </c>
      <c r="DV7" s="25">
        <v>2.1800000000000002</v>
      </c>
      <c r="DW7" s="25">
        <v>2.1800000000000002</v>
      </c>
      <c r="DX7" s="25">
        <v>14.85</v>
      </c>
      <c r="DY7" s="25">
        <v>16.760000000000002</v>
      </c>
      <c r="DZ7" s="25">
        <v>18.57</v>
      </c>
      <c r="EA7" s="25">
        <v>21.14</v>
      </c>
      <c r="EB7" s="25">
        <v>22.12</v>
      </c>
      <c r="EC7" s="25">
        <v>23.75</v>
      </c>
      <c r="ED7" s="25">
        <v>0</v>
      </c>
      <c r="EE7" s="25">
        <v>0</v>
      </c>
      <c r="EF7" s="25">
        <v>0</v>
      </c>
      <c r="EG7" s="25">
        <v>0</v>
      </c>
      <c r="EH7" s="25">
        <v>0</v>
      </c>
      <c r="EI7" s="25">
        <v>0.5</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2023-12-05T00:47:52Z</dcterms:created>
  <dcterms:modified xsi:type="dcterms:W3CDTF">2024-01-26T05:19:27Z</dcterms:modified>
  <cp:category/>
</cp:coreProperties>
</file>