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92.168.16.53\上下水道課\○総務経営係\○総務経営係（下水道事業）\16 経営比較分析表\R5\[1.29]公営企業に係る経営比較分析表（令和4年度決算）の分析等について\差替ファイル\"/>
    </mc:Choice>
  </mc:AlternateContent>
  <xr:revisionPtr revIDLastSave="0" documentId="13_ncr:1_{95626077-84DA-488B-9486-9E015846E674}" xr6:coauthVersionLast="36" xr6:coauthVersionMax="47" xr10:uidLastSave="{00000000-0000-0000-0000-000000000000}"/>
  <workbookProtection workbookAlgorithmName="SHA-512" workbookHashValue="cZ9I+eBJtm243chizLZYRmI9M9/dOGgRE/sCswzRm4b1OQKIVpjzFzlMezmxEm38JBDOX3+GO/J3H6xJ6lAKJQ==" workbookSaltValue="0z9dmsFQfOTMEYqQG5A9sg==" workbookSpinCount="100000" lockStructure="1"/>
  <bookViews>
    <workbookView xWindow="0" yWindow="0" windowWidth="20490" windowHeight="75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BB10" i="4"/>
  <c r="AT10" i="4"/>
  <c r="BB8" i="4"/>
  <c r="AT8" i="4"/>
  <c r="AL8" i="4"/>
  <c r="AD8" i="4"/>
  <c r="W8" i="4"/>
  <c r="P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<sst xmlns="http://schemas.openxmlformats.org/spreadsheetml/2006/main" count="236" uniqueCount="116">
  <si>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</si>
  <si>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</si>
  <si>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</si>
  <si>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</si>
  <si>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</si>
  <si>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</si>
  <si>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</si>
  <si>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</si>
  <si>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</si>
  <si>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</si>
  <si>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</si>
  <si>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</si>
  <si>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</si>
  <si>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</si>
  <si>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</si>
  <si>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</si>
  <si>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</si>
  <si>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</si>
  <si>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</si>
  <si>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</si>
  <si>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</si>
  <si>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</si>
  <si>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</si>
  <si>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</si>
  <si>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</si>
  <si>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</si>
  <si>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</si>
  <si>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</si>
  <si>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</si>
  <si>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</si>
  <si>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</si>
  <si>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</si>
  <si>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</si>
  <si>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</si>
  <si>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</si>
  <si>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</si>
  <si>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</si>
  <si>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</si>
  <si>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</si>
  <si>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</si>
  <si>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</si>
  <si>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</si>
  <si>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</si>
  <si>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</si>
  <si>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</si>
  <si>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</si>
  <si>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</si>
  <si>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</si>
  <si>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</si>
  <si>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</si>
  <si>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</si>
  <si>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</si>
  <si>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</si>
  <si>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</si>
  <si>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</si>
  <si>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</si>
  <si>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</si>
  <si>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</si>
  <si>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</si>
  <si>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</si>
  <si>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</si>
  <si>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</si>
  <si>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</si>
  <si>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</si>
  <si>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</si>
  <si>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</si>
  <si>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</si>
  <si>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</si>
  <si>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</si>
  <si>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</si>
  <si>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</si>
  <si>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</si>
  <si>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</si>
  <si>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</si>
  <si>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</si>
  <si>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</si>
  <si>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</si>
  <si>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</si>
  <si>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</si>
  <si>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</si>
  <si>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</si>
  <si>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</si>
  <si>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</si>
  <si>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</si>
  <si>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</si>
  <si>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</si>
  <si>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</si>
  <si>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</si>
  <si>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</si>
  <si>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</si>
  <si>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</si>
  <si>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</si>
  <si>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</si>
  <si>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</si>
  <si>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</si>
  <si>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</si>
  <si>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藤崎町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</si>
  <si>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</si>
  <si>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</si>
  <si>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</si>
  <si>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</si>
  <si>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</si>
  <si>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</si>
  <si>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</si>
  <si>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</si>
  <si>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</si>
  <si>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</si>
  <si>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</si>
  <si>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</si>
  <si>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</si>
  <si>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</si>
  <si>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</si>
  <si>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</si>
  <si>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時点で耐用年数を過ぎた管渠等は存在しないが、雨水・浸水対策として雨水管の更新投資を行っており、管渠改善率に表れてきています。また、汚水管については、ある程度の老朽化した管渠が存在することから定期的にカメラ調査等を行っており、それらを踏まえたうえで更新計画を策定し、効率の良い更新を検討していく予定です。</t>
    <phoneticPr fontId="4"/>
  </si>
  <si>
    <t>　現時点では経営状況や施設の老朽化等に大きな問題点は無いものの、平均と比べても低い状況にある水洗化率を向上させるための啓蒙活動や、適切な使用料徴収、包括的な民間委託、事務の広域化、そしてより一層の経費削減等に努める必要があります。加えて今後の経営を安定させるため、適正な料金収入の算定・改定を行い、経営改善を図っていく必要もあると考えます。
　また、老朽化してくる管渠の更新を効率的に実施するため、下水道ビジョン等の計画の策定を検討するとともに、計画的な経営戦略の見直し・改定を実施していく予定です。</t>
    <phoneticPr fontId="4"/>
  </si>
  <si>
    <r>
      <t>　経常収支比率について、平成28年から令和元年にかけて右肩下がりであったが、経費削減等の効果もありようやく改善の兆しが見え始めたところです。また、</t>
    </r>
    <r>
      <rPr>
        <sz val="11"/>
        <rFont val="ＭＳ ゴシック"/>
        <family val="3"/>
        <charset val="128"/>
      </rPr>
      <t>地方公営企業会計制度の見直し移行、</t>
    </r>
    <r>
      <rPr>
        <sz val="11"/>
        <color theme="1"/>
        <rFont val="ＭＳ ゴシック"/>
        <family val="3"/>
        <charset val="128"/>
      </rPr>
      <t>流動比率は低い状況にあるが、経費回収率や汚水処理原価は比較的良好であり、累積欠損金も発生しておらず、過度に老朽化した管渠も存在しないことから、今日現在において経営上の喫緊の問題点は存在しないと考えます。
　しかしながら、平成28年度以降、企業債残高対事業規模比率が類似団体平均値と比較して高い傾向が継続しており、加えて今後の更なる人口減による使用料収入の減少や設備の老朽化等に伴い、その他の経営指標も悪化すると推計されることから、各種業務の包括的な民間委託や事務の広域化などを検討し、効率的な経営を目指していく必要があります。</t>
    </r>
    <rPh sb="12" eb="14">
      <t>ヘイセイ</t>
    </rPh>
    <rPh sb="16" eb="17">
      <t>ネン</t>
    </rPh>
    <rPh sb="19" eb="21">
      <t>レイワ</t>
    </rPh>
    <rPh sb="21" eb="23">
      <t>ガンネン</t>
    </rPh>
    <rPh sb="73" eb="75">
      <t>チホウ</t>
    </rPh>
    <rPh sb="75" eb="77">
      <t>コウエイ</t>
    </rPh>
    <rPh sb="77" eb="79">
      <t>キギョウ</t>
    </rPh>
    <rPh sb="79" eb="81">
      <t>カイケイ</t>
    </rPh>
    <rPh sb="81" eb="83">
      <t>セイド</t>
    </rPh>
    <rPh sb="84" eb="86">
      <t>ミナオ</t>
    </rPh>
    <rPh sb="87" eb="89">
      <t>イコウ</t>
    </rPh>
    <rPh sb="186" eb="18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</si>
</sst>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0.59</c:v>
                </c:pt>
                <c:pt idx="1">
                  <c:v>0.57999999999999996</c:v>
                </c:pt>
                <c:pt idx="2">
                  <c:v>0.38</c:v>
                </c:pt>
                <c:pt idx="3">
                  <c:v>0.04</c:v>
                </c:pt>
                <c:pt idx="4">
                  <c:v>0.38</c:v>
                </c:pt>
              </c:numCache>
            </c:numRef>
          </c:val>
          <c:extLst>
            <c:ext xmlns:c16="http://schemas.microsoft.com/office/drawing/2014/chart" uri="{C3380CC4-5D6E-409C-BE32-E72D297353CC}">
              <c16:uniqueId val="{00000000-BB53-418A-8C2E-49A005D525B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c:ext xmlns:c16="http://schemas.microsoft.com/office/drawing/2014/chart" uri="{C3380CC4-5D6E-409C-BE32-E72D297353CC}">
              <c16:uniqueId val="{00000001-BB53-418A-8C2E-49A005D525B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F0-4064-A23C-CBD0AE8E592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c:ext xmlns:c16="http://schemas.microsoft.com/office/drawing/2014/chart" uri="{C3380CC4-5D6E-409C-BE32-E72D297353CC}">
              <c16:uniqueId val="{00000001-09F0-4064-A23C-CBD0AE8E592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77.459999999999994</c:v>
                </c:pt>
                <c:pt idx="1">
                  <c:v>80.010000000000005</c:v>
                </c:pt>
                <c:pt idx="2">
                  <c:v>80.37</c:v>
                </c:pt>
                <c:pt idx="3">
                  <c:v>81.47</c:v>
                </c:pt>
                <c:pt idx="4">
                  <c:v>81.790000000000006</c:v>
                </c:pt>
              </c:numCache>
            </c:numRef>
          </c:val>
          <c:extLst>
            <c:ext xmlns:c16="http://schemas.microsoft.com/office/drawing/2014/chart" uri="{C3380CC4-5D6E-409C-BE32-E72D297353CC}">
              <c16:uniqueId val="{00000000-138D-434A-8A6B-002887E234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c:ext xmlns:c16="http://schemas.microsoft.com/office/drawing/2014/chart" uri="{C3380CC4-5D6E-409C-BE32-E72D297353CC}">
              <c16:uniqueId val="{00000001-138D-434A-8A6B-002887E234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101.18</c:v>
                </c:pt>
                <c:pt idx="1">
                  <c:v>100.31</c:v>
                </c:pt>
                <c:pt idx="2">
                  <c:v>102.19</c:v>
                </c:pt>
                <c:pt idx="3">
                  <c:v>102.65</c:v>
                </c:pt>
                <c:pt idx="4">
                  <c:v>101.85</c:v>
                </c:pt>
              </c:numCache>
            </c:numRef>
          </c:val>
          <c:extLst>
            <c:ext xmlns:c16="http://schemas.microsoft.com/office/drawing/2014/chart" uri="{C3380CC4-5D6E-409C-BE32-E72D297353CC}">
              <c16:uniqueId val="{00000000-8D36-4A9B-8C84-190E98DCE03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105.06</c:v>
                </c:pt>
                <c:pt idx="1">
                  <c:v>106.81</c:v>
                </c:pt>
                <c:pt idx="2">
                  <c:v>106.5</c:v>
                </c:pt>
                <c:pt idx="3">
                  <c:v>106.22</c:v>
                </c:pt>
                <c:pt idx="4">
                  <c:v>107.01</c:v>
                </c:pt>
              </c:numCache>
            </c:numRef>
          </c:val>
          <c:smooth val="0"/>
          <c:extLst>
            <c:ext xmlns:c16="http://schemas.microsoft.com/office/drawing/2014/chart" uri="{C3380CC4-5D6E-409C-BE32-E72D297353CC}">
              <c16:uniqueId val="{00000001-8D36-4A9B-8C84-190E98DCE03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28.31</c:v>
                </c:pt>
                <c:pt idx="1">
                  <c:v>30.8</c:v>
                </c:pt>
                <c:pt idx="2">
                  <c:v>33.25</c:v>
                </c:pt>
                <c:pt idx="3">
                  <c:v>35.53</c:v>
                </c:pt>
                <c:pt idx="4">
                  <c:v>31.11</c:v>
                </c:pt>
              </c:numCache>
            </c:numRef>
          </c:val>
          <c:extLst>
            <c:ext xmlns:c16="http://schemas.microsoft.com/office/drawing/2014/chart" uri="{C3380CC4-5D6E-409C-BE32-E72D297353CC}">
              <c16:uniqueId val="{00000000-9580-435E-8AE6-BB2A9FF950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29.23</c:v>
                </c:pt>
                <c:pt idx="2">
                  <c:v>20.78</c:v>
                </c:pt>
                <c:pt idx="3">
                  <c:v>23.54</c:v>
                </c:pt>
                <c:pt idx="4">
                  <c:v>25.86</c:v>
                </c:pt>
              </c:numCache>
            </c:numRef>
          </c:val>
          <c:smooth val="0"/>
          <c:extLst>
            <c:ext xmlns:c16="http://schemas.microsoft.com/office/drawing/2014/chart" uri="{C3380CC4-5D6E-409C-BE32-E72D297353CC}">
              <c16:uniqueId val="{00000001-9580-435E-8AE6-BB2A9FF950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4A-4AD7-8E3C-DCE7B8479F5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1.83</c:v>
                </c:pt>
                <c:pt idx="1">
                  <c:v>1.37</c:v>
                </c:pt>
                <c:pt idx="2">
                  <c:v>1.34</c:v>
                </c:pt>
                <c:pt idx="3">
                  <c:v>1.5</c:v>
                </c:pt>
                <c:pt idx="4">
                  <c:v>1.4</c:v>
                </c:pt>
              </c:numCache>
            </c:numRef>
          </c:val>
          <c:smooth val="0"/>
          <c:extLst>
            <c:ext xmlns:c16="http://schemas.microsoft.com/office/drawing/2014/chart" uri="{C3380CC4-5D6E-409C-BE32-E72D297353CC}">
              <c16:uniqueId val="{00000001-604A-4AD7-8E3C-DCE7B8479F5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C7-4613-B74C-ACF96C7F8A1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41.56</c:v>
                </c:pt>
                <c:pt idx="1">
                  <c:v>34.4</c:v>
                </c:pt>
                <c:pt idx="2">
                  <c:v>18.36</c:v>
                </c:pt>
                <c:pt idx="3">
                  <c:v>18.010000000000002</c:v>
                </c:pt>
                <c:pt idx="4">
                  <c:v>23.86</c:v>
                </c:pt>
              </c:numCache>
            </c:numRef>
          </c:val>
          <c:smooth val="0"/>
          <c:extLst>
            <c:ext xmlns:c16="http://schemas.microsoft.com/office/drawing/2014/chart" uri="{C3380CC4-5D6E-409C-BE32-E72D297353CC}">
              <c16:uniqueId val="{00000001-DDC7-4613-B74C-ACF96C7F8A1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33.01</c:v>
                </c:pt>
                <c:pt idx="1">
                  <c:v>28.01</c:v>
                </c:pt>
                <c:pt idx="2">
                  <c:v>27.85</c:v>
                </c:pt>
                <c:pt idx="3">
                  <c:v>26.41</c:v>
                </c:pt>
                <c:pt idx="4">
                  <c:v>26.06</c:v>
                </c:pt>
              </c:numCache>
            </c:numRef>
          </c:val>
          <c:extLst>
            <c:ext xmlns:c16="http://schemas.microsoft.com/office/drawing/2014/chart" uri="{C3380CC4-5D6E-409C-BE32-E72D297353CC}">
              <c16:uniqueId val="{00000000-AD62-4C13-B223-0F1C198BF82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80.81</c:v>
                </c:pt>
                <c:pt idx="1">
                  <c:v>68.17</c:v>
                </c:pt>
                <c:pt idx="2">
                  <c:v>55.6</c:v>
                </c:pt>
                <c:pt idx="3">
                  <c:v>59.4</c:v>
                </c:pt>
                <c:pt idx="4">
                  <c:v>68.27</c:v>
                </c:pt>
              </c:numCache>
            </c:numRef>
          </c:val>
          <c:smooth val="0"/>
          <c:extLst>
            <c:ext xmlns:c16="http://schemas.microsoft.com/office/drawing/2014/chart" uri="{C3380CC4-5D6E-409C-BE32-E72D297353CC}">
              <c16:uniqueId val="{00000001-AD62-4C13-B223-0F1C198BF82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1060.33</c:v>
                </c:pt>
                <c:pt idx="1">
                  <c:v>1062.96</c:v>
                </c:pt>
                <c:pt idx="2">
                  <c:v>1044.5899999999999</c:v>
                </c:pt>
                <c:pt idx="3">
                  <c:v>1013.87</c:v>
                </c:pt>
                <c:pt idx="4">
                  <c:v>873.49</c:v>
                </c:pt>
              </c:numCache>
            </c:numRef>
          </c:val>
          <c:extLst>
            <c:ext xmlns:c16="http://schemas.microsoft.com/office/drawing/2014/chart" uri="{C3380CC4-5D6E-409C-BE32-E72D297353CC}">
              <c16:uniqueId val="{00000000-AE25-4166-8DFC-266CE171AB4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c:ext xmlns:c16="http://schemas.microsoft.com/office/drawing/2014/chart" uri="{C3380CC4-5D6E-409C-BE32-E72D297353CC}">
              <c16:uniqueId val="{00000001-AE25-4166-8DFC-266CE171AB4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98.48</c:v>
                </c:pt>
              </c:numCache>
            </c:numRef>
          </c:val>
          <c:extLst>
            <c:ext xmlns:c16="http://schemas.microsoft.com/office/drawing/2014/chart" uri="{C3380CC4-5D6E-409C-BE32-E72D297353CC}">
              <c16:uniqueId val="{00000000-B184-46F7-9EF8-53AD9BCD08C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c:ext xmlns:c16="http://schemas.microsoft.com/office/drawing/2014/chart" uri="{C3380CC4-5D6E-409C-BE32-E72D297353CC}">
              <c16:uniqueId val="{00000001-B184-46F7-9EF8-53AD9BCD08C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186.49</c:v>
                </c:pt>
                <c:pt idx="1">
                  <c:v>185.75</c:v>
                </c:pt>
                <c:pt idx="2">
                  <c:v>184.43</c:v>
                </c:pt>
                <c:pt idx="3">
                  <c:v>184.93</c:v>
                </c:pt>
                <c:pt idx="4">
                  <c:v>186.62</c:v>
                </c:pt>
              </c:numCache>
            </c:numRef>
          </c:val>
          <c:extLst>
            <c:ext xmlns:c16="http://schemas.microsoft.com/office/drawing/2014/chart" uri="{C3380CC4-5D6E-409C-BE32-E72D297353CC}">
              <c16:uniqueId val="{00000000-67DE-401D-A721-A3165196E3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c:ext xmlns:c16="http://schemas.microsoft.com/office/drawing/2014/chart" uri="{C3380CC4-5D6E-409C-BE32-E72D297353CC}">
              <c16:uniqueId val="{00000001-67DE-401D-A721-A3165196E3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AG1" zoomScaleNormal="100" zoomScaleSheetLayoutView="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藤崎町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14578</v>
      </c>
      <c r="AM8" s="42"/>
      <c r="AN8" s="42"/>
      <c r="AO8" s="42"/>
      <c r="AP8" s="42"/>
      <c r="AQ8" s="42"/>
      <c r="AR8" s="42"/>
      <c r="AS8" s="42"/>
      <c r="AT8" s="35">
        <f>データ!T6</f>
        <v>37.29</v>
      </c>
      <c r="AU8" s="35"/>
      <c r="AV8" s="35"/>
      <c r="AW8" s="35"/>
      <c r="AX8" s="35"/>
      <c r="AY8" s="35"/>
      <c r="AZ8" s="35"/>
      <c r="BA8" s="35"/>
      <c r="BB8" s="35">
        <f>データ!U6</f>
        <v>390.94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56.75</v>
      </c>
      <c r="J10" s="35"/>
      <c r="K10" s="35"/>
      <c r="L10" s="35"/>
      <c r="M10" s="35"/>
      <c r="N10" s="35"/>
      <c r="O10" s="35"/>
      <c r="P10" s="35">
        <f>データ!P6</f>
        <v>47.81</v>
      </c>
      <c r="Q10" s="35"/>
      <c r="R10" s="35"/>
      <c r="S10" s="35"/>
      <c r="T10" s="35"/>
      <c r="U10" s="35"/>
      <c r="V10" s="35"/>
      <c r="W10" s="35">
        <f>データ!Q6</f>
        <v>78.319999999999993</v>
      </c>
      <c r="X10" s="35"/>
      <c r="Y10" s="35"/>
      <c r="Z10" s="35"/>
      <c r="AA10" s="35"/>
      <c r="AB10" s="35"/>
      <c r="AC10" s="35"/>
      <c r="AD10" s="42">
        <f>データ!R6</f>
        <v>3626</v>
      </c>
      <c r="AE10" s="42"/>
      <c r="AF10" s="42"/>
      <c r="AG10" s="42"/>
      <c r="AH10" s="42"/>
      <c r="AI10" s="42"/>
      <c r="AJ10" s="42"/>
      <c r="AK10" s="2"/>
      <c r="AL10" s="42">
        <f>データ!V6</f>
        <v>6942</v>
      </c>
      <c r="AM10" s="42"/>
      <c r="AN10" s="42"/>
      <c r="AO10" s="42"/>
      <c r="AP10" s="42"/>
      <c r="AQ10" s="42"/>
      <c r="AR10" s="42"/>
      <c r="AS10" s="42"/>
      <c r="AT10" s="35">
        <f>データ!W6</f>
        <v>2.75</v>
      </c>
      <c r="AU10" s="35"/>
      <c r="AV10" s="35"/>
      <c r="AW10" s="35"/>
      <c r="AX10" s="35"/>
      <c r="AY10" s="35"/>
      <c r="AZ10" s="35"/>
      <c r="BA10" s="35"/>
      <c r="BB10" s="35">
        <f>データ!X6</f>
        <v>2524.36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YLykRKdoXQ7SyKdWr0gyYcsVZNSj+uibwNhv1O0qGjUItBUrvVXF4NHdSw76sOPx8DtvzJo2FlNNb9ro2y1G+g==" saltValue="oVoCptPGujbXa1Dd7W1YK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23612</v>
      </c>
      <c r="D6" s="19">
        <f t="shared" si="3"/>
        <v>46</v>
      </c>
      <c r="E6" s="19">
        <f t="shared" si="3"/>
        <v>17</v>
      </c>
      <c r="F6" s="19">
        <f t="shared" si="3"/>
        <v>1</v>
      </c>
      <c r="G6" s="19">
        <f t="shared" si="3"/>
        <v>0</v>
      </c>
      <c r="H6" s="19" t="str">
        <f t="shared" si="3"/>
        <v>青森県　藤崎町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56.75</v>
      </c>
      <c r="P6" s="20">
        <f t="shared" si="3"/>
        <v>47.81</v>
      </c>
      <c r="Q6" s="20">
        <f t="shared" si="3"/>
        <v>78.319999999999993</v>
      </c>
      <c r="R6" s="20">
        <f t="shared" si="3"/>
        <v>3626</v>
      </c>
      <c r="S6" s="20">
        <f t="shared" si="3"/>
        <v>14578</v>
      </c>
      <c r="T6" s="20">
        <f t="shared" si="3"/>
        <v>37.29</v>
      </c>
      <c r="U6" s="20">
        <f t="shared" si="3"/>
        <v>390.94</v>
      </c>
      <c r="V6" s="20">
        <f t="shared" si="3"/>
        <v>6942</v>
      </c>
      <c r="W6" s="20">
        <f t="shared" si="3"/>
        <v>2.75</v>
      </c>
      <c r="X6" s="20">
        <f t="shared" si="3"/>
        <v>2524.36</v>
      </c>
      <c r="Y6" s="21">
        <f>IF(Y7="",NA(),Y7)</f>
        <v>101.18</v>
      </c>
      <c r="Z6" s="21">
        <f t="shared" ref="Z6:AH6" si="4">IF(Z7="",NA(),Z7)</f>
        <v>100.31</v>
      </c>
      <c r="AA6" s="21">
        <f t="shared" si="4"/>
        <v>102.19</v>
      </c>
      <c r="AB6" s="21">
        <f t="shared" si="4"/>
        <v>102.65</v>
      </c>
      <c r="AC6" s="21">
        <f t="shared" si="4"/>
        <v>101.85</v>
      </c>
      <c r="AD6" s="21">
        <f t="shared" si="4"/>
        <v>105.06</v>
      </c>
      <c r="AE6" s="21">
        <f t="shared" si="4"/>
        <v>106.81</v>
      </c>
      <c r="AF6" s="21">
        <f t="shared" si="4"/>
        <v>106.5</v>
      </c>
      <c r="AG6" s="21">
        <f t="shared" si="4"/>
        <v>106.22</v>
      </c>
      <c r="AH6" s="21">
        <f t="shared" si="4"/>
        <v>107.01</v>
      </c>
      <c r="AI6" s="20" t="str">
        <f>IF(AI7="","",IF(AI7="-","【-】","【"&amp;SUBSTITUTE(TEXT(AI7,"#,##0.00"),"-","△")&amp;"】"))</f>
        <v>【106.11】</v>
      </c>
      <c r="AJ6" s="20">
        <f>IF(AJ7="",NA(),AJ7)</f>
        <v>0</v>
      </c>
      <c r="AK6" s="20">
        <f t="shared" ref="AK6:AS6" si="5">IF(AK7="",NA(),AK7)</f>
        <v>0</v>
      </c>
      <c r="AL6" s="20">
        <f t="shared" si="5"/>
        <v>0</v>
      </c>
      <c r="AM6" s="20">
        <f t="shared" si="5"/>
        <v>0</v>
      </c>
      <c r="AN6" s="20">
        <f t="shared" si="5"/>
        <v>0</v>
      </c>
      <c r="AO6" s="21">
        <f t="shared" si="5"/>
        <v>41.56</v>
      </c>
      <c r="AP6" s="21">
        <f t="shared" si="5"/>
        <v>34.4</v>
      </c>
      <c r="AQ6" s="21">
        <f t="shared" si="5"/>
        <v>18.36</v>
      </c>
      <c r="AR6" s="21">
        <f t="shared" si="5"/>
        <v>18.010000000000002</v>
      </c>
      <c r="AS6" s="21">
        <f t="shared" si="5"/>
        <v>23.86</v>
      </c>
      <c r="AT6" s="20" t="str">
        <f>IF(AT7="","",IF(AT7="-","【-】","【"&amp;SUBSTITUTE(TEXT(AT7,"#,##0.00"),"-","△")&amp;"】"))</f>
        <v>【3.15】</v>
      </c>
      <c r="AU6" s="21">
        <f>IF(AU7="",NA(),AU7)</f>
        <v>33.01</v>
      </c>
      <c r="AV6" s="21">
        <f t="shared" ref="AV6:BD6" si="6">IF(AV7="",NA(),AV7)</f>
        <v>28.01</v>
      </c>
      <c r="AW6" s="21">
        <f t="shared" si="6"/>
        <v>27.85</v>
      </c>
      <c r="AX6" s="21">
        <f t="shared" si="6"/>
        <v>26.41</v>
      </c>
      <c r="AY6" s="21">
        <f t="shared" si="6"/>
        <v>26.06</v>
      </c>
      <c r="AZ6" s="21">
        <f t="shared" si="6"/>
        <v>80.81</v>
      </c>
      <c r="BA6" s="21">
        <f t="shared" si="6"/>
        <v>68.17</v>
      </c>
      <c r="BB6" s="21">
        <f t="shared" si="6"/>
        <v>55.6</v>
      </c>
      <c r="BC6" s="21">
        <f t="shared" si="6"/>
        <v>59.4</v>
      </c>
      <c r="BD6" s="21">
        <f t="shared" si="6"/>
        <v>68.27</v>
      </c>
      <c r="BE6" s="20" t="str">
        <f>IF(BE7="","",IF(BE7="-","【-】","【"&amp;SUBSTITUTE(TEXT(BE7,"#,##0.00"),"-","△")&amp;"】"))</f>
        <v>【73.44】</v>
      </c>
      <c r="BF6" s="21">
        <f>IF(BF7="",NA(),BF7)</f>
        <v>1060.33</v>
      </c>
      <c r="BG6" s="21">
        <f t="shared" ref="BG6:BO6" si="7">IF(BG7="",NA(),BG7)</f>
        <v>1062.96</v>
      </c>
      <c r="BH6" s="21">
        <f t="shared" si="7"/>
        <v>1044.5899999999999</v>
      </c>
      <c r="BI6" s="21">
        <f t="shared" si="7"/>
        <v>1013.87</v>
      </c>
      <c r="BJ6" s="21">
        <f t="shared" si="7"/>
        <v>873.49</v>
      </c>
      <c r="BK6" s="21">
        <f t="shared" si="7"/>
        <v>768.62</v>
      </c>
      <c r="BL6" s="21">
        <f t="shared" si="7"/>
        <v>789.44</v>
      </c>
      <c r="BM6" s="21">
        <f t="shared" si="7"/>
        <v>789.08</v>
      </c>
      <c r="BN6" s="21">
        <f t="shared" si="7"/>
        <v>747.84</v>
      </c>
      <c r="BO6" s="21">
        <f t="shared" si="7"/>
        <v>804.98</v>
      </c>
      <c r="BP6" s="20" t="str">
        <f>IF(BP7="","",IF(BP7="-","【-】","【"&amp;SUBSTITUTE(TEXT(BP7,"#,##0.00"),"-","△")&amp;"】"))</f>
        <v>【652.82】</v>
      </c>
      <c r="BQ6" s="21">
        <f>IF(BQ7="",NA(),BQ7)</f>
        <v>100</v>
      </c>
      <c r="BR6" s="21">
        <f t="shared" ref="BR6:BZ6" si="8">IF(BR7="",NA(),BR7)</f>
        <v>100</v>
      </c>
      <c r="BS6" s="21">
        <f t="shared" si="8"/>
        <v>100</v>
      </c>
      <c r="BT6" s="21">
        <f t="shared" si="8"/>
        <v>100</v>
      </c>
      <c r="BU6" s="21">
        <f t="shared" si="8"/>
        <v>98.48</v>
      </c>
      <c r="BV6" s="21">
        <f t="shared" si="8"/>
        <v>88.06</v>
      </c>
      <c r="BW6" s="21">
        <f t="shared" si="8"/>
        <v>87.29</v>
      </c>
      <c r="BX6" s="21">
        <f t="shared" si="8"/>
        <v>88.25</v>
      </c>
      <c r="BY6" s="21">
        <f t="shared" si="8"/>
        <v>90.17</v>
      </c>
      <c r="BZ6" s="21">
        <f t="shared" si="8"/>
        <v>88.71</v>
      </c>
      <c r="CA6" s="20" t="str">
        <f>IF(CA7="","",IF(CA7="-","【-】","【"&amp;SUBSTITUTE(TEXT(CA7,"#,##0.00"),"-","△")&amp;"】"))</f>
        <v>【97.61】</v>
      </c>
      <c r="CB6" s="21">
        <f>IF(CB7="",NA(),CB7)</f>
        <v>186.49</v>
      </c>
      <c r="CC6" s="21">
        <f t="shared" ref="CC6:CK6" si="9">IF(CC7="",NA(),CC7)</f>
        <v>185.75</v>
      </c>
      <c r="CD6" s="21">
        <f t="shared" si="9"/>
        <v>184.43</v>
      </c>
      <c r="CE6" s="21">
        <f t="shared" si="9"/>
        <v>184.93</v>
      </c>
      <c r="CF6" s="21">
        <f t="shared" si="9"/>
        <v>186.62</v>
      </c>
      <c r="CG6" s="21">
        <f t="shared" si="9"/>
        <v>179.32</v>
      </c>
      <c r="CH6" s="21">
        <f t="shared" si="9"/>
        <v>176.67</v>
      </c>
      <c r="CI6" s="21">
        <f t="shared" si="9"/>
        <v>176.37</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58</v>
      </c>
      <c r="CS6" s="21">
        <f t="shared" si="10"/>
        <v>57.42</v>
      </c>
      <c r="CT6" s="21">
        <f t="shared" si="10"/>
        <v>56.72</v>
      </c>
      <c r="CU6" s="21">
        <f t="shared" si="10"/>
        <v>56.43</v>
      </c>
      <c r="CV6" s="21">
        <f t="shared" si="10"/>
        <v>55.82</v>
      </c>
      <c r="CW6" s="20" t="str">
        <f>IF(CW7="","",IF(CW7="-","【-】","【"&amp;SUBSTITUTE(TEXT(CW7,"#,##0.00"),"-","△")&amp;"】"))</f>
        <v>【59.10】</v>
      </c>
      <c r="CX6" s="21">
        <f>IF(CX7="",NA(),CX7)</f>
        <v>77.459999999999994</v>
      </c>
      <c r="CY6" s="21">
        <f t="shared" ref="CY6:DG6" si="11">IF(CY7="",NA(),CY7)</f>
        <v>80.010000000000005</v>
      </c>
      <c r="CZ6" s="21">
        <f t="shared" si="11"/>
        <v>80.37</v>
      </c>
      <c r="DA6" s="21">
        <f t="shared" si="11"/>
        <v>81.47</v>
      </c>
      <c r="DB6" s="21">
        <f t="shared" si="11"/>
        <v>81.790000000000006</v>
      </c>
      <c r="DC6" s="21">
        <f t="shared" si="11"/>
        <v>89.79</v>
      </c>
      <c r="DD6" s="21">
        <f t="shared" si="11"/>
        <v>90.42</v>
      </c>
      <c r="DE6" s="21">
        <f t="shared" si="11"/>
        <v>90.72</v>
      </c>
      <c r="DF6" s="21">
        <f t="shared" si="11"/>
        <v>91.07</v>
      </c>
      <c r="DG6" s="21">
        <f t="shared" si="11"/>
        <v>90.67</v>
      </c>
      <c r="DH6" s="20" t="str">
        <f>IF(DH7="","",IF(DH7="-","【-】","【"&amp;SUBSTITUTE(TEXT(DH7,"#,##0.00"),"-","△")&amp;"】"))</f>
        <v>【95.82】</v>
      </c>
      <c r="DI6" s="21">
        <f>IF(DI7="",NA(),DI7)</f>
        <v>28.31</v>
      </c>
      <c r="DJ6" s="21">
        <f t="shared" ref="DJ6:DR6" si="12">IF(DJ7="",NA(),DJ7)</f>
        <v>30.8</v>
      </c>
      <c r="DK6" s="21">
        <f t="shared" si="12"/>
        <v>33.25</v>
      </c>
      <c r="DL6" s="21">
        <f t="shared" si="12"/>
        <v>35.53</v>
      </c>
      <c r="DM6" s="21">
        <f t="shared" si="12"/>
        <v>31.11</v>
      </c>
      <c r="DN6" s="21">
        <f t="shared" si="12"/>
        <v>30.6</v>
      </c>
      <c r="DO6" s="21">
        <f t="shared" si="12"/>
        <v>29.23</v>
      </c>
      <c r="DP6" s="21">
        <f t="shared" si="12"/>
        <v>20.78</v>
      </c>
      <c r="DQ6" s="21">
        <f t="shared" si="12"/>
        <v>23.54</v>
      </c>
      <c r="DR6" s="21">
        <f t="shared" si="12"/>
        <v>25.86</v>
      </c>
      <c r="DS6" s="20" t="str">
        <f>IF(DS7="","",IF(DS7="-","【-】","【"&amp;SUBSTITUTE(TEXT(DS7,"#,##0.00"),"-","△")&amp;"】"))</f>
        <v>【39.74】</v>
      </c>
      <c r="DT6" s="20">
        <f>IF(DT7="",NA(),DT7)</f>
        <v>0</v>
      </c>
      <c r="DU6" s="20">
        <f t="shared" ref="DU6:EC6" si="13">IF(DU7="",NA(),DU7)</f>
        <v>0</v>
      </c>
      <c r="DV6" s="20">
        <f t="shared" si="13"/>
        <v>0</v>
      </c>
      <c r="DW6" s="20">
        <f t="shared" si="13"/>
        <v>0</v>
      </c>
      <c r="DX6" s="20">
        <f t="shared" si="13"/>
        <v>0</v>
      </c>
      <c r="DY6" s="21">
        <f t="shared" si="13"/>
        <v>1.83</v>
      </c>
      <c r="DZ6" s="21">
        <f t="shared" si="13"/>
        <v>1.37</v>
      </c>
      <c r="EA6" s="21">
        <f t="shared" si="13"/>
        <v>1.34</v>
      </c>
      <c r="EB6" s="21">
        <f t="shared" si="13"/>
        <v>1.5</v>
      </c>
      <c r="EC6" s="21">
        <f t="shared" si="13"/>
        <v>1.4</v>
      </c>
      <c r="ED6" s="20" t="str">
        <f>IF(ED7="","",IF(ED7="-","【-】","【"&amp;SUBSTITUTE(TEXT(ED7,"#,##0.00"),"-","△")&amp;"】"))</f>
        <v>【7.62】</v>
      </c>
      <c r="EE6" s="21">
        <f>IF(EE7="",NA(),EE7)</f>
        <v>0.59</v>
      </c>
      <c r="EF6" s="21">
        <f t="shared" ref="EF6:EN6" si="14">IF(EF7="",NA(),EF7)</f>
        <v>0.57999999999999996</v>
      </c>
      <c r="EG6" s="21">
        <f t="shared" si="14"/>
        <v>0.38</v>
      </c>
      <c r="EH6" s="21">
        <f t="shared" si="14"/>
        <v>0.04</v>
      </c>
      <c r="EI6" s="21">
        <f t="shared" si="14"/>
        <v>0.38</v>
      </c>
      <c r="EJ6" s="21">
        <f t="shared" si="14"/>
        <v>0.21</v>
      </c>
      <c r="EK6" s="21">
        <f t="shared" si="14"/>
        <v>0.17</v>
      </c>
      <c r="EL6" s="21">
        <f t="shared" si="14"/>
        <v>0.15</v>
      </c>
      <c r="EM6" s="21">
        <f t="shared" si="14"/>
        <v>0.15</v>
      </c>
      <c r="EN6" s="21">
        <f t="shared" si="14"/>
        <v>0.12</v>
      </c>
      <c r="EO6" s="20" t="str">
        <f>IF(EO7="","",IF(EO7="-","【-】","【"&amp;SUBSTITUTE(TEXT(EO7,"#,##0.00"),"-","△")&amp;"】"))</f>
        <v>【0.23】</v>
      </c>
    </row>
    <row r="7" spans="1:148" s="22" customFormat="1" x14ac:dyDescent="0.15">
      <c r="A7" s="14"/>
      <c r="B7" s="23">
        <v>2022</v>
      </c>
      <c r="C7" s="23">
        <v>23612</v>
      </c>
      <c r="D7" s="23">
        <v>46</v>
      </c>
      <c r="E7" s="23">
        <v>17</v>
      </c>
      <c r="F7" s="23">
        <v>1</v>
      </c>
      <c r="G7" s="23">
        <v>0</v>
      </c>
      <c r="H7" s="23" t="s">
        <v>96</v>
      </c>
      <c r="I7" s="23" t="s">
        <v>97</v>
      </c>
      <c r="J7" s="23" t="s">
        <v>98</v>
      </c>
      <c r="K7" s="23" t="s">
        <v>99</v>
      </c>
      <c r="L7" s="23" t="s">
        <v>100</v>
      </c>
      <c r="M7" s="23" t="s">
        <v>101</v>
      </c>
      <c r="N7" s="24" t="s">
        <v>102</v>
      </c>
      <c r="O7" s="24">
        <v>56.75</v>
      </c>
      <c r="P7" s="24">
        <v>47.81</v>
      </c>
      <c r="Q7" s="24">
        <v>78.319999999999993</v>
      </c>
      <c r="R7" s="24">
        <v>3626</v>
      </c>
      <c r="S7" s="24">
        <v>14578</v>
      </c>
      <c r="T7" s="24">
        <v>37.29</v>
      </c>
      <c r="U7" s="24">
        <v>390.94</v>
      </c>
      <c r="V7" s="24">
        <v>6942</v>
      </c>
      <c r="W7" s="24">
        <v>2.75</v>
      </c>
      <c r="X7" s="24">
        <v>2524.36</v>
      </c>
      <c r="Y7" s="24">
        <v>101.18</v>
      </c>
      <c r="Z7" s="24">
        <v>100.31</v>
      </c>
      <c r="AA7" s="24">
        <v>102.19</v>
      </c>
      <c r="AB7" s="24">
        <v>102.65</v>
      </c>
      <c r="AC7" s="24">
        <v>101.85</v>
      </c>
      <c r="AD7" s="24">
        <v>105.06</v>
      </c>
      <c r="AE7" s="24">
        <v>106.81</v>
      </c>
      <c r="AF7" s="24">
        <v>106.5</v>
      </c>
      <c r="AG7" s="24">
        <v>106.22</v>
      </c>
      <c r="AH7" s="24">
        <v>107.01</v>
      </c>
      <c r="AI7" s="24">
        <v>106.11</v>
      </c>
      <c r="AJ7" s="24">
        <v>0</v>
      </c>
      <c r="AK7" s="24">
        <v>0</v>
      </c>
      <c r="AL7" s="24">
        <v>0</v>
      </c>
      <c r="AM7" s="24">
        <v>0</v>
      </c>
      <c r="AN7" s="24">
        <v>0</v>
      </c>
      <c r="AO7" s="24">
        <v>41.56</v>
      </c>
      <c r="AP7" s="24">
        <v>34.4</v>
      </c>
      <c r="AQ7" s="24">
        <v>18.36</v>
      </c>
      <c r="AR7" s="24">
        <v>18.010000000000002</v>
      </c>
      <c r="AS7" s="24">
        <v>23.86</v>
      </c>
      <c r="AT7" s="24">
        <v>3.15</v>
      </c>
      <c r="AU7" s="24">
        <v>33.01</v>
      </c>
      <c r="AV7" s="24">
        <v>28.01</v>
      </c>
      <c r="AW7" s="24">
        <v>27.85</v>
      </c>
      <c r="AX7" s="24">
        <v>26.41</v>
      </c>
      <c r="AY7" s="24">
        <v>26.06</v>
      </c>
      <c r="AZ7" s="24">
        <v>80.81</v>
      </c>
      <c r="BA7" s="24">
        <v>68.17</v>
      </c>
      <c r="BB7" s="24">
        <v>55.6</v>
      </c>
      <c r="BC7" s="24">
        <v>59.4</v>
      </c>
      <c r="BD7" s="24">
        <v>68.27</v>
      </c>
      <c r="BE7" s="24">
        <v>73.44</v>
      </c>
      <c r="BF7" s="24">
        <v>1060.33</v>
      </c>
      <c r="BG7" s="24">
        <v>1062.96</v>
      </c>
      <c r="BH7" s="24">
        <v>1044.5899999999999</v>
      </c>
      <c r="BI7" s="24">
        <v>1013.87</v>
      </c>
      <c r="BJ7" s="24">
        <v>873.49</v>
      </c>
      <c r="BK7" s="24">
        <v>768.62</v>
      </c>
      <c r="BL7" s="24">
        <v>789.44</v>
      </c>
      <c r="BM7" s="24">
        <v>789.08</v>
      </c>
      <c r="BN7" s="24">
        <v>747.84</v>
      </c>
      <c r="BO7" s="24">
        <v>804.98</v>
      </c>
      <c r="BP7" s="24">
        <v>652.82000000000005</v>
      </c>
      <c r="BQ7" s="24">
        <v>100</v>
      </c>
      <c r="BR7" s="24">
        <v>100</v>
      </c>
      <c r="BS7" s="24">
        <v>100</v>
      </c>
      <c r="BT7" s="24">
        <v>100</v>
      </c>
      <c r="BU7" s="24">
        <v>98.48</v>
      </c>
      <c r="BV7" s="24">
        <v>88.06</v>
      </c>
      <c r="BW7" s="24">
        <v>87.29</v>
      </c>
      <c r="BX7" s="24">
        <v>88.25</v>
      </c>
      <c r="BY7" s="24">
        <v>90.17</v>
      </c>
      <c r="BZ7" s="24">
        <v>88.71</v>
      </c>
      <c r="CA7" s="24">
        <v>97.61</v>
      </c>
      <c r="CB7" s="24">
        <v>186.49</v>
      </c>
      <c r="CC7" s="24">
        <v>185.75</v>
      </c>
      <c r="CD7" s="24">
        <v>184.43</v>
      </c>
      <c r="CE7" s="24">
        <v>184.93</v>
      </c>
      <c r="CF7" s="24">
        <v>186.62</v>
      </c>
      <c r="CG7" s="24">
        <v>179.32</v>
      </c>
      <c r="CH7" s="24">
        <v>176.67</v>
      </c>
      <c r="CI7" s="24">
        <v>176.37</v>
      </c>
      <c r="CJ7" s="24">
        <v>173.17</v>
      </c>
      <c r="CK7" s="24">
        <v>174.8</v>
      </c>
      <c r="CL7" s="24">
        <v>138.29</v>
      </c>
      <c r="CM7" s="24" t="s">
        <v>102</v>
      </c>
      <c r="CN7" s="24" t="s">
        <v>102</v>
      </c>
      <c r="CO7" s="24" t="s">
        <v>102</v>
      </c>
      <c r="CP7" s="24" t="s">
        <v>102</v>
      </c>
      <c r="CQ7" s="24" t="s">
        <v>102</v>
      </c>
      <c r="CR7" s="24">
        <v>58</v>
      </c>
      <c r="CS7" s="24">
        <v>57.42</v>
      </c>
      <c r="CT7" s="24">
        <v>56.72</v>
      </c>
      <c r="CU7" s="24">
        <v>56.43</v>
      </c>
      <c r="CV7" s="24">
        <v>55.82</v>
      </c>
      <c r="CW7" s="24">
        <v>59.1</v>
      </c>
      <c r="CX7" s="24">
        <v>77.459999999999994</v>
      </c>
      <c r="CY7" s="24">
        <v>80.010000000000005</v>
      </c>
      <c r="CZ7" s="24">
        <v>80.37</v>
      </c>
      <c r="DA7" s="24">
        <v>81.47</v>
      </c>
      <c r="DB7" s="24">
        <v>81.790000000000006</v>
      </c>
      <c r="DC7" s="24">
        <v>89.79</v>
      </c>
      <c r="DD7" s="24">
        <v>90.42</v>
      </c>
      <c r="DE7" s="24">
        <v>90.72</v>
      </c>
      <c r="DF7" s="24">
        <v>91.07</v>
      </c>
      <c r="DG7" s="24">
        <v>90.67</v>
      </c>
      <c r="DH7" s="24">
        <v>95.82</v>
      </c>
      <c r="DI7" s="24">
        <v>28.31</v>
      </c>
      <c r="DJ7" s="24">
        <v>30.8</v>
      </c>
      <c r="DK7" s="24">
        <v>33.25</v>
      </c>
      <c r="DL7" s="24">
        <v>35.53</v>
      </c>
      <c r="DM7" s="24">
        <v>31.11</v>
      </c>
      <c r="DN7" s="24">
        <v>30.6</v>
      </c>
      <c r="DO7" s="24">
        <v>29.23</v>
      </c>
      <c r="DP7" s="24">
        <v>20.78</v>
      </c>
      <c r="DQ7" s="24">
        <v>23.54</v>
      </c>
      <c r="DR7" s="24">
        <v>25.86</v>
      </c>
      <c r="DS7" s="24">
        <v>39.74</v>
      </c>
      <c r="DT7" s="24">
        <v>0</v>
      </c>
      <c r="DU7" s="24">
        <v>0</v>
      </c>
      <c r="DV7" s="24">
        <v>0</v>
      </c>
      <c r="DW7" s="24">
        <v>0</v>
      </c>
      <c r="DX7" s="24">
        <v>0</v>
      </c>
      <c r="DY7" s="24">
        <v>1.83</v>
      </c>
      <c r="DZ7" s="24">
        <v>1.37</v>
      </c>
      <c r="EA7" s="24">
        <v>1.34</v>
      </c>
      <c r="EB7" s="24">
        <v>1.5</v>
      </c>
      <c r="EC7" s="24">
        <v>1.4</v>
      </c>
      <c r="ED7" s="24">
        <v>7.62</v>
      </c>
      <c r="EE7" s="24">
        <v>0.59</v>
      </c>
      <c r="EF7" s="24">
        <v>0.57999999999999996</v>
      </c>
      <c r="EG7" s="24">
        <v>0.38</v>
      </c>
      <c r="EH7" s="24">
        <v>0.04</v>
      </c>
      <c r="EI7" s="24">
        <v>0.38</v>
      </c>
      <c r="EJ7" s="24">
        <v>0.21</v>
      </c>
      <c r="EK7" s="24">
        <v>0.17</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2024-01-24T01:22:29Z</cp:lastPrinted>
  <dcterms:created xsi:type="dcterms:W3CDTF">2023-12-12T00:42:22Z</dcterms:created>
  <dcterms:modified xsi:type="dcterms:W3CDTF">2024-02-19T00:23:27Z</dcterms:modified>
  <cp:category/>
</cp:coreProperties>
</file>