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1-2 簡水\17 西目屋村　○\"/>
    </mc:Choice>
  </mc:AlternateContent>
  <xr:revisionPtr revIDLastSave="0" documentId="13_ncr:1_{E62BE76B-810F-493C-8539-89FFC1C48155}" xr6:coauthVersionLast="36" xr6:coauthVersionMax="43" xr10:uidLastSave="{00000000-0000-0000-0000-000000000000}"/>
  <workbookProtection workbookAlgorithmName="SHA-512" workbookHashValue="WcOd/0DBVJtE+3agIXWqufUpLsCeyDtfJgNcZSnXNHsTyMfe7w3ItjppNbaCv2T00wDOIlD08Jh6aB9YHoebUA==" workbookSaltValue="knbZasTyig9IbRNqxwRgGQ==" workbookSpinCount="100000" lockStructure="1"/>
  <bookViews>
    <workbookView xWindow="1395" yWindow="-120" windowWidth="19215" windowHeight="117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W10" i="4" s="1"/>
  <c r="P6" i="5"/>
  <c r="P10" i="4" s="1"/>
  <c r="O6" i="5"/>
  <c r="I10" i="4" s="1"/>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L10" i="4"/>
  <c r="BB8" i="4"/>
  <c r="AD8" i="4"/>
  <c r="W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<sst xmlns="http://schemas.openxmlformats.org/spreadsheetml/2006/main" count="233" uniqueCount="119">
  <si>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</si>
  <si>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</si>
  <si>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</si>
  <si>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</si>
  <si>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</si>
  <si>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</si>
  <si>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</si>
  <si>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</si>
  <si>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</si>
  <si>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</si>
  <si>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</si>
  <si>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</si>
  <si>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</si>
  <si>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</si>
  <si>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</si>
  <si>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</si>
  <si>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</si>
  <si>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</si>
  <si>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</si>
  <si>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</si>
  <si>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</si>
  <si>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</si>
  <si>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</si>
  <si>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</si>
  <si>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</si>
  <si>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</si>
  <si>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</si>
  <si>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</si>
  <si>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</si>
  <si>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</si>
  <si>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</si>
  <si>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</si>
  <si>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</si>
  <si>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</si>
  <si>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</si>
  <si>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</si>
  <si>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</si>
  <si>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</si>
  <si>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</si>
  <si>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</si>
  <si>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</si>
  <si>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</si>
  <si>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</si>
  <si>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</si>
  <si>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</si>
  <si>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</si>
  <si>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</si>
  <si>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</si>
  <si>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</si>
  <si>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</si>
  <si>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</si>
  <si>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</si>
  <si>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</si>
  <si>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</si>
  <si>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</si>
  <si>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</si>
  <si>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</si>
  <si>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</si>
  <si>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</si>
  <si>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</si>
  <si>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</si>
  <si>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</si>
  <si>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</si>
  <si>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</si>
  <si>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</si>
  <si>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</si>
  <si>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</si>
  <si>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</si>
  <si>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</si>
  <si>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</si>
  <si>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</si>
  <si>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</si>
  <si>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</si>
  <si>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</si>
  <si>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</si>
  <si>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</si>
  <si>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</si>
  <si>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</si>
  <si>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</si>
  <si>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</si>
  <si>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</si>
  <si>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</si>
  <si>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</si>
  <si>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</si>
  <si>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</si>
  <si>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</si>
  <si>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</si>
  <si>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</si>
  <si>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</si>
  <si>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</si>
  <si>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</si>
  <si>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</si>
  <si>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</si>
  <si>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</si>
  <si>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</si>
  <si>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</si>
  <si>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</si>
  <si>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</si>
  <si>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</si>
  <si>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</si>
  <si>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</si>
  <si>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</si>
  <si>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</si>
  <si>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</si>
  <si>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</si>
  <si>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</si>
  <si>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</si>
  <si>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</si>
  <si>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</si>
  <si>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</si>
  <si>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</si>
  <si>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</si>
  <si>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</si>
  <si>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</si>
  <si>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</si>
  <si>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</si>
  <si>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浄水処理施設については、建設後20年を経過する施設が出ていること、また、管路施設についても経年化率の高い地区があることから、両施設の設備投資について計画的な更新が必要である。
　今後、計画的な施設等更新を行うため、財源の確保を行うことが必要である。</t>
    <rPh sb="1" eb="3">
      <t>ジョウスイ</t>
    </rPh>
    <rPh sb="3" eb="5">
      <t>ショリ</t>
    </rPh>
    <rPh sb="5" eb="7">
      <t>シセツ</t>
    </rPh>
    <rPh sb="13" eb="15">
      <t>ケンセツ</t>
    </rPh>
    <rPh sb="15" eb="16">
      <t>ゴ</t>
    </rPh>
    <rPh sb="18" eb="19">
      <t>ネン</t>
    </rPh>
    <rPh sb="20" eb="22">
      <t>ケイカ</t>
    </rPh>
    <rPh sb="24" eb="26">
      <t>シセツ</t>
    </rPh>
    <rPh sb="27" eb="28">
      <t>デ</t>
    </rPh>
    <rPh sb="37" eb="39">
      <t>カンロ</t>
    </rPh>
    <rPh sb="39" eb="41">
      <t>シセツ</t>
    </rPh>
    <rPh sb="46" eb="49">
      <t>ケイネンカ</t>
    </rPh>
    <rPh sb="49" eb="50">
      <t>リツ</t>
    </rPh>
    <rPh sb="51" eb="52">
      <t>タカ</t>
    </rPh>
    <rPh sb="53" eb="55">
      <t>チク</t>
    </rPh>
    <rPh sb="63" eb="64">
      <t>リョウ</t>
    </rPh>
    <rPh sb="64" eb="66">
      <t>シセツ</t>
    </rPh>
    <rPh sb="67" eb="69">
      <t>セツビ</t>
    </rPh>
    <rPh sb="69" eb="71">
      <t>トウシ</t>
    </rPh>
    <rPh sb="75" eb="78">
      <t>ケイカクテキ</t>
    </rPh>
    <rPh sb="79" eb="81">
      <t>コウシン</t>
    </rPh>
    <rPh sb="82" eb="84">
      <t>ヒツヨウ</t>
    </rPh>
    <rPh sb="90" eb="92">
      <t>コンゴ</t>
    </rPh>
    <rPh sb="93" eb="96">
      <t>ケイカクテキ</t>
    </rPh>
    <rPh sb="97" eb="99">
      <t>シセツ</t>
    </rPh>
    <rPh sb="99" eb="100">
      <t>ナド</t>
    </rPh>
    <rPh sb="100" eb="102">
      <t>コウシン</t>
    </rPh>
    <rPh sb="103" eb="104">
      <t>オコナ</t>
    </rPh>
    <rPh sb="108" eb="110">
      <t>ザイゲン</t>
    </rPh>
    <rPh sb="111" eb="113">
      <t>カクホ</t>
    </rPh>
    <rPh sb="114" eb="115">
      <t>オコナ</t>
    </rPh>
    <rPh sb="119" eb="121">
      <t>ヒツヨウ</t>
    </rPh>
    <phoneticPr fontId="4"/>
  </si>
  <si>
    <t>　新規加入者は微増であり、高齢化等に伴う人口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行うとともに、県が作成した水道広域化推進プランをベースとし、他自治体の水道施設との統廃合のほか各種業務の共同化等について検討を進める必要がある。
　現在、経営改善計画の見直しをおこなっており、上記について盛り込んだ経営戦略の改定を行う。</t>
    <rPh sb="7" eb="9">
      <t>ビゾウ</t>
    </rPh>
    <rPh sb="222" eb="224">
      <t>ケイエイ</t>
    </rPh>
    <rPh sb="224" eb="226">
      <t>カイゼン</t>
    </rPh>
    <rPh sb="226" eb="228">
      <t>ケイカク</t>
    </rPh>
    <rPh sb="229" eb="231">
      <t>ミナオ</t>
    </rPh>
    <phoneticPr fontId="4"/>
  </si>
  <si>
    <r>
      <t>　①収益的収支比率が増となっているが、コロナ禍による行動制限が解除となり観光客の増が主な要因であるが、地方債償還金が年々増となっていることから全国平均と比較し低くなっている。
　④企業債比率は公営企業会計適用債関連が増加となるが微増であるが、コロナ禍による収入減対策として基本使用料等の減免となり給水収益が減となったことから比率が増加となっている。なお今後も公営企業化に関連した起債が増となる予定である。現在、経営改善計画の見直しを行っており、施設等更新及び料金改定等について考慮し計画の改定を行う。
　⑤料金回収率はコロナ禍による収入減対策として基本使用料等の減免を行っているが、燃料費等の高騰に伴い納付遅れがあることから減少となった。また、経年に伴う施設や管路の修繕等が増となっていることから、料金改定について考慮する必要がある。
　⑦施設利用率については、コロナ禍による行動制限が解除となり観光客の増が大きな原因である</t>
    </r>
    <r>
      <rPr>
        <strike/>
        <sz val="11"/>
        <rFont val="ＭＳ ゴシック"/>
        <family val="3"/>
        <charset val="128"/>
      </rPr>
      <t>。</t>
    </r>
    <r>
      <rPr>
        <sz val="11"/>
        <rFont val="ＭＳ ゴシック"/>
        <family val="3"/>
        <charset val="128"/>
      </rPr>
      <t>が、自然減や高齢化により通年利用率は減少となっていることから、施設の統合等について考慮する必要がある。
　⑧有収率については、基本使用料等減免に伴う料金徴収額の減に伴い減少となった。</t>
    </r>
    <rPh sb="2" eb="5">
      <t>シュウエキテキ</t>
    </rPh>
    <rPh sb="5" eb="7">
      <t>シュウシ</t>
    </rPh>
    <rPh sb="7" eb="9">
      <t>ヒリツ</t>
    </rPh>
    <rPh sb="10" eb="11">
      <t>ゾウ</t>
    </rPh>
    <rPh sb="42" eb="43">
      <t>オモ</t>
    </rPh>
    <rPh sb="44" eb="46">
      <t>ヨウイン</t>
    </rPh>
    <rPh sb="51" eb="54">
      <t>チホウサイ</t>
    </rPh>
    <rPh sb="54" eb="57">
      <t>ショウカンキン</t>
    </rPh>
    <rPh sb="58" eb="60">
      <t>ネンネン</t>
    </rPh>
    <rPh sb="60" eb="61">
      <t>ゾウ</t>
    </rPh>
    <rPh sb="71" eb="73">
      <t>ゼンコク</t>
    </rPh>
    <rPh sb="73" eb="75">
      <t>ヘイキン</t>
    </rPh>
    <rPh sb="76" eb="78">
      <t>ヒカク</t>
    </rPh>
    <rPh sb="79" eb="80">
      <t>ヒク</t>
    </rPh>
    <rPh sb="90" eb="92">
      <t>キギョウ</t>
    </rPh>
    <rPh sb="92" eb="93">
      <t>サイ</t>
    </rPh>
    <rPh sb="93" eb="95">
      <t>ヒリツ</t>
    </rPh>
    <rPh sb="98" eb="100">
      <t>キギョウ</t>
    </rPh>
    <rPh sb="100" eb="102">
      <t>カイケイ</t>
    </rPh>
    <rPh sb="102" eb="104">
      <t>テキヨウ</t>
    </rPh>
    <rPh sb="104" eb="105">
      <t>サイ</t>
    </rPh>
    <rPh sb="105" eb="107">
      <t>カンレン</t>
    </rPh>
    <rPh sb="108" eb="110">
      <t>ゾウカ</t>
    </rPh>
    <rPh sb="114" eb="116">
      <t>ビゾウ</t>
    </rPh>
    <rPh sb="148" eb="150">
      <t>キュウスイ</t>
    </rPh>
    <rPh sb="150" eb="152">
      <t>シュウエキ</t>
    </rPh>
    <rPh sb="153" eb="154">
      <t>ゲン</t>
    </rPh>
    <rPh sb="162" eb="164">
      <t>ヒリツ</t>
    </rPh>
    <rPh sb="165" eb="167">
      <t>ゾウカ</t>
    </rPh>
    <rPh sb="176" eb="178">
      <t>コンゴ</t>
    </rPh>
    <rPh sb="179" eb="181">
      <t>コウエイ</t>
    </rPh>
    <rPh sb="181" eb="184">
      <t>キギョウカ</t>
    </rPh>
    <rPh sb="185" eb="187">
      <t>カンレン</t>
    </rPh>
    <rPh sb="189" eb="191">
      <t>キサイ</t>
    </rPh>
    <rPh sb="192" eb="193">
      <t>ゾウ</t>
    </rPh>
    <rPh sb="196" eb="198">
      <t>ヨテイ</t>
    </rPh>
    <rPh sb="202" eb="204">
      <t>ゲンザイ</t>
    </rPh>
    <rPh sb="205" eb="207">
      <t>ケイエイ</t>
    </rPh>
    <rPh sb="207" eb="209">
      <t>カイゼン</t>
    </rPh>
    <rPh sb="209" eb="211">
      <t>ケイカク</t>
    </rPh>
    <rPh sb="212" eb="214">
      <t>ミナオ</t>
    </rPh>
    <rPh sb="216" eb="217">
      <t>オコナ</t>
    </rPh>
    <rPh sb="222" eb="224">
      <t>シセツ</t>
    </rPh>
    <rPh sb="224" eb="225">
      <t>ナド</t>
    </rPh>
    <rPh sb="225" eb="227">
      <t>コウシン</t>
    </rPh>
    <rPh sb="227" eb="228">
      <t>オヨ</t>
    </rPh>
    <rPh sb="229" eb="231">
      <t>リョウキン</t>
    </rPh>
    <rPh sb="231" eb="233">
      <t>カイテイ</t>
    </rPh>
    <rPh sb="233" eb="234">
      <t>ナド</t>
    </rPh>
    <rPh sb="238" eb="240">
      <t>コウリョ</t>
    </rPh>
    <rPh sb="241" eb="243">
      <t>ケイカク</t>
    </rPh>
    <rPh sb="244" eb="246">
      <t>カイテイ</t>
    </rPh>
    <rPh sb="247" eb="248">
      <t>オコナ</t>
    </rPh>
    <rPh sb="253" eb="255">
      <t>リョウキン</t>
    </rPh>
    <rPh sb="255" eb="257">
      <t>カイシュウ</t>
    </rPh>
    <rPh sb="257" eb="258">
      <t>リツ</t>
    </rPh>
    <rPh sb="262" eb="263">
      <t>カ</t>
    </rPh>
    <rPh sb="266" eb="269">
      <t>シュウニュウゲン</t>
    </rPh>
    <rPh sb="269" eb="271">
      <t>タイサク</t>
    </rPh>
    <rPh sb="274" eb="276">
      <t>キホン</t>
    </rPh>
    <rPh sb="276" eb="279">
      <t>シヨウリョウ</t>
    </rPh>
    <rPh sb="279" eb="280">
      <t>ナド</t>
    </rPh>
    <rPh sb="281" eb="283">
      <t>ゲンメン</t>
    </rPh>
    <rPh sb="284" eb="285">
      <t>オコナ</t>
    </rPh>
    <rPh sb="291" eb="294">
      <t>ネンリョウヒ</t>
    </rPh>
    <rPh sb="294" eb="295">
      <t>ナド</t>
    </rPh>
    <rPh sb="296" eb="298">
      <t>コウトウ</t>
    </rPh>
    <rPh sb="299" eb="300">
      <t>トモナ</t>
    </rPh>
    <rPh sb="301" eb="303">
      <t>ノウフ</t>
    </rPh>
    <rPh sb="303" eb="304">
      <t>オク</t>
    </rPh>
    <rPh sb="312" eb="314">
      <t>ゲンショウ</t>
    </rPh>
    <rPh sb="322" eb="324">
      <t>ケイネン</t>
    </rPh>
    <rPh sb="325" eb="326">
      <t>トモナ</t>
    </rPh>
    <rPh sb="327" eb="329">
      <t>シセツ</t>
    </rPh>
    <rPh sb="330" eb="332">
      <t>カンロ</t>
    </rPh>
    <rPh sb="333" eb="335">
      <t>シュウゼン</t>
    </rPh>
    <rPh sb="335" eb="336">
      <t>ナド</t>
    </rPh>
    <rPh sb="337" eb="338">
      <t>ゾウ</t>
    </rPh>
    <rPh sb="349" eb="351">
      <t>リョウキン</t>
    </rPh>
    <rPh sb="351" eb="353">
      <t>カイテイ</t>
    </rPh>
    <rPh sb="357" eb="359">
      <t>コウリョ</t>
    </rPh>
    <rPh sb="361" eb="363">
      <t>ヒツヨウ</t>
    </rPh>
    <rPh sb="370" eb="372">
      <t>シセツ</t>
    </rPh>
    <rPh sb="372" eb="374">
      <t>リヨウ</t>
    </rPh>
    <rPh sb="374" eb="375">
      <t>リツ</t>
    </rPh>
    <rPh sb="384" eb="385">
      <t>カ</t>
    </rPh>
    <rPh sb="388" eb="390">
      <t>コウドウ</t>
    </rPh>
    <rPh sb="390" eb="392">
      <t>セイゲン</t>
    </rPh>
    <rPh sb="393" eb="395">
      <t>カイジョ</t>
    </rPh>
    <rPh sb="398" eb="401">
      <t>カンコウキャク</t>
    </rPh>
    <rPh sb="402" eb="403">
      <t>ゾウ</t>
    </rPh>
    <rPh sb="404" eb="405">
      <t>オオ</t>
    </rPh>
    <rPh sb="407" eb="409">
      <t>ゲンイン</t>
    </rPh>
    <rPh sb="415" eb="418">
      <t>シゼンゲン</t>
    </rPh>
    <rPh sb="419" eb="422">
      <t>コウレイカ</t>
    </rPh>
    <rPh sb="425" eb="427">
      <t>ツウネン</t>
    </rPh>
    <rPh sb="427" eb="429">
      <t>リヨウ</t>
    </rPh>
    <rPh sb="429" eb="430">
      <t>リツ</t>
    </rPh>
    <rPh sb="431" eb="433">
      <t>ゲンショウ</t>
    </rPh>
    <rPh sb="444" eb="446">
      <t>シセツ</t>
    </rPh>
    <rPh sb="447" eb="449">
      <t>トウゴウ</t>
    </rPh>
    <rPh sb="449" eb="450">
      <t>ナド</t>
    </rPh>
    <rPh sb="454" eb="456">
      <t>コウリョ</t>
    </rPh>
    <rPh sb="458" eb="460">
      <t>ヒツヨウ</t>
    </rPh>
    <rPh sb="467" eb="470">
      <t>ユウシュウリツ</t>
    </rPh>
    <rPh sb="482" eb="484">
      <t>ゲンメン</t>
    </rPh>
    <rPh sb="485" eb="486">
      <t>トモナ</t>
    </rPh>
    <rPh sb="487" eb="489">
      <t>リョウキン</t>
    </rPh>
    <rPh sb="489" eb="491">
      <t>チョウシュウ</t>
    </rPh>
    <rPh sb="491" eb="492">
      <t>ガク</t>
    </rPh>
    <rPh sb="493" eb="494">
      <t>ゲン</t>
    </rPh>
    <rPh sb="495" eb="496">
      <t>トモナ</t>
    </rPh>
    <rPh sb="497" eb="49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</si>
</sst>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F9-46E7-B319-31BB4C2FAC5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89F9-46E7-B319-31BB4C2FAC5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48.33</c:v>
                </c:pt>
                <c:pt idx="1">
                  <c:v>47.86</c:v>
                </c:pt>
                <c:pt idx="2">
                  <c:v>41.95</c:v>
                </c:pt>
                <c:pt idx="3">
                  <c:v>39.299999999999997</c:v>
                </c:pt>
                <c:pt idx="4">
                  <c:v>43.61</c:v>
                </c:pt>
              </c:numCache>
            </c:numRef>
          </c:val>
          <c:extLst>
            <c:ext xmlns:c16="http://schemas.microsoft.com/office/drawing/2014/chart" uri="{C3380CC4-5D6E-409C-BE32-E72D297353CC}">
              <c16:uniqueId val="{00000000-CB23-4C11-B043-7812AEC71A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CB23-4C11-B043-7812AEC71A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E8-44C6-98C4-097E6404978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8-44C6-98C4-097E6404978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3-4E5B-9CEA-1D67B85E8DC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3-4E5B-9CEA-1D67B85E8DC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2-46BC-8764-2F10BD53C10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2-46BC-8764-2F10BD53C10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4-41E9-8066-F4FB24CE055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4-41E9-8066-F4FB24CE055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5931.96</c:v>
                </c:pt>
                <c:pt idx="1">
                  <c:v>5034.42</c:v>
                </c:pt>
                <c:pt idx="2">
                  <c:v>5311.09</c:v>
                </c:pt>
                <c:pt idx="3">
                  <c:v>5061.13</c:v>
                </c:pt>
                <c:pt idx="4">
                  <c:v>5320.11</c:v>
                </c:pt>
              </c:numCache>
            </c:numRef>
          </c:val>
          <c:extLst>
            <c:ext xmlns:c16="http://schemas.microsoft.com/office/drawing/2014/chart" uri="{C3380CC4-5D6E-409C-BE32-E72D297353CC}">
              <c16:uniqueId val="{00000000-A350-4314-B0F2-2AFED696611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A350-4314-B0F2-2AFED696611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15.5</c:v>
                </c:pt>
                <c:pt idx="1">
                  <c:v>17.399999999999999</c:v>
                </c:pt>
                <c:pt idx="2">
                  <c:v>13.33</c:v>
                </c:pt>
                <c:pt idx="3">
                  <c:v>13.48</c:v>
                </c:pt>
                <c:pt idx="4">
                  <c:v>10.93</c:v>
                </c:pt>
              </c:numCache>
            </c:numRef>
          </c:val>
          <c:extLst>
            <c:ext xmlns:c16="http://schemas.microsoft.com/office/drawing/2014/chart" uri="{C3380CC4-5D6E-409C-BE32-E72D297353CC}">
              <c16:uniqueId val="{00000000-2CEA-442D-A69A-A5949515F71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2CEA-442D-A69A-A5949515F71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842.52</c:v>
                </c:pt>
                <c:pt idx="1">
                  <c:v>773.49</c:v>
                </c:pt>
                <c:pt idx="2">
                  <c:v>895.29</c:v>
                </c:pt>
                <c:pt idx="3">
                  <c:v>884.97</c:v>
                </c:pt>
                <c:pt idx="4">
                  <c:v>943.32</c:v>
                </c:pt>
              </c:numCache>
            </c:numRef>
          </c:val>
          <c:extLst>
            <c:ext xmlns:c16="http://schemas.microsoft.com/office/drawing/2014/chart" uri="{C3380CC4-5D6E-409C-BE32-E72D297353CC}">
              <c16:uniqueId val="{00000000-8A5B-4279-9C70-284BE6AE2D9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8A5B-4279-9C70-284BE6AE2D9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33.21</c:v>
                </c:pt>
                <c:pt idx="1">
                  <c:v>31.23</c:v>
                </c:pt>
                <c:pt idx="2">
                  <c:v>23.49</c:v>
                </c:pt>
                <c:pt idx="3">
                  <c:v>23.49</c:v>
                </c:pt>
                <c:pt idx="4">
                  <c:v>30.33</c:v>
                </c:pt>
              </c:numCache>
            </c:numRef>
          </c:val>
          <c:extLst>
            <c:ext xmlns:c16="http://schemas.microsoft.com/office/drawing/2014/chart" uri="{C3380CC4-5D6E-409C-BE32-E72D297353CC}">
              <c16:uniqueId val="{00000000-D1E4-4E21-8C2E-1FE18970EE6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D1E4-4E21-8C2E-1FE18970EE6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61.56</c:v>
                </c:pt>
                <c:pt idx="1">
                  <c:v>70.47</c:v>
                </c:pt>
                <c:pt idx="2">
                  <c:v>92.79</c:v>
                </c:pt>
                <c:pt idx="3">
                  <c:v>92.79</c:v>
                </c:pt>
                <c:pt idx="4">
                  <c:v>72.64</c:v>
                </c:pt>
              </c:numCache>
            </c:numRef>
          </c:val>
          <c:extLst>
            <c:ext xmlns:c16="http://schemas.microsoft.com/office/drawing/2014/chart" uri="{C3380CC4-5D6E-409C-BE32-E72D297353CC}">
              <c16:uniqueId val="{00000000-F83F-4557-A499-09D29322BAB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F83F-4557-A499-09D29322BAB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375" bestFit="1" customWidth="1"/>
    <col min="81" max="82" width="4.37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青森県　西目屋村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1272</v>
      </c>
      <c r="AM8" s="60"/>
      <c r="AN8" s="60"/>
      <c r="AO8" s="60"/>
      <c r="AP8" s="60"/>
      <c r="AQ8" s="60"/>
      <c r="AR8" s="60"/>
      <c r="AS8" s="60"/>
      <c r="AT8" s="36">
        <f>データ!$S$6</f>
        <v>246.02</v>
      </c>
      <c r="AU8" s="36"/>
      <c r="AV8" s="36"/>
      <c r="AW8" s="36"/>
      <c r="AX8" s="36"/>
      <c r="AY8" s="36"/>
      <c r="AZ8" s="36"/>
      <c r="BA8" s="36"/>
      <c r="BB8" s="36">
        <f>データ!$T$6</f>
        <v>5.17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2200</v>
      </c>
      <c r="X10" s="60"/>
      <c r="Y10" s="60"/>
      <c r="Z10" s="60"/>
      <c r="AA10" s="60"/>
      <c r="AB10" s="60"/>
      <c r="AC10" s="60"/>
      <c r="AD10" s="2"/>
      <c r="AE10" s="2"/>
      <c r="AF10" s="2"/>
      <c r="AG10" s="2"/>
      <c r="AH10" s="2"/>
      <c r="AI10" s="2"/>
      <c r="AJ10" s="2"/>
      <c r="AK10" s="2"/>
      <c r="AL10" s="60">
        <f>データ!$U$6</f>
        <v>1260</v>
      </c>
      <c r="AM10" s="60"/>
      <c r="AN10" s="60"/>
      <c r="AO10" s="60"/>
      <c r="AP10" s="60"/>
      <c r="AQ10" s="60"/>
      <c r="AR10" s="60"/>
      <c r="AS10" s="60"/>
      <c r="AT10" s="36">
        <f>データ!$V$6</f>
        <v>0.9</v>
      </c>
      <c r="AU10" s="36"/>
      <c r="AV10" s="36"/>
      <c r="AW10" s="36"/>
      <c r="AX10" s="36"/>
      <c r="AY10" s="36"/>
      <c r="AZ10" s="36"/>
      <c r="BA10" s="36"/>
      <c r="BB10" s="36">
        <f>データ!$W$6</f>
        <v>1400</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43</v>
      </c>
      <c r="O85" s="13" t="str">
        <f>データ!EN6</f>
        <v>【0.52】</v>
      </c>
    </row>
  </sheetData>
  <sheetProtection algorithmName="SHA-512" hashValue="lhipoDbXTFiLT+TyJoOqRDXk5yIapArTtZsBIOsbbeSYs+g/fK+9UPk/N1SADiJDOPLWr1/apoaFubDxkXb6Ug==" saltValue="2Ar4meoj4SfM5LAdO3w6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c r="A6" s="15" t="s">
        <v>96</v>
      </c>
      <c r="B6" s="20">
        <f>B7</f>
        <v>2022</v>
      </c>
      <c r="C6" s="20">
        <f t="shared" ref="C6:W6" si="3">C7</f>
        <v>23434</v>
      </c>
      <c r="D6" s="20">
        <f t="shared" si="3"/>
        <v>47</v>
      </c>
      <c r="E6" s="20">
        <f t="shared" si="3"/>
        <v>1</v>
      </c>
      <c r="F6" s="20">
        <f t="shared" si="3"/>
        <v>0</v>
      </c>
      <c r="G6" s="20">
        <f t="shared" si="3"/>
        <v>0</v>
      </c>
      <c r="H6" s="20" t="str">
        <f t="shared" si="3"/>
        <v>青森県　西目屋村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2200</v>
      </c>
      <c r="R6" s="21">
        <f t="shared" si="3"/>
        <v>1272</v>
      </c>
      <c r="S6" s="21">
        <f t="shared" si="3"/>
        <v>246.02</v>
      </c>
      <c r="T6" s="21">
        <f t="shared" si="3"/>
        <v>5.17</v>
      </c>
      <c r="U6" s="21">
        <f t="shared" si="3"/>
        <v>1260</v>
      </c>
      <c r="V6" s="21">
        <f t="shared" si="3"/>
        <v>0.9</v>
      </c>
      <c r="W6" s="21">
        <f t="shared" si="3"/>
        <v>1400</v>
      </c>
      <c r="X6" s="22">
        <f>IF(X7="",NA(),X7)</f>
        <v>48.33</v>
      </c>
      <c r="Y6" s="22">
        <f t="shared" ref="Y6:AG6" si="4">IF(Y7="",NA(),Y7)</f>
        <v>47.86</v>
      </c>
      <c r="Z6" s="22">
        <f t="shared" si="4"/>
        <v>41.95</v>
      </c>
      <c r="AA6" s="22">
        <f t="shared" si="4"/>
        <v>39.299999999999997</v>
      </c>
      <c r="AB6" s="22">
        <f t="shared" si="4"/>
        <v>43.61</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5931.96</v>
      </c>
      <c r="BF6" s="22">
        <f t="shared" ref="BF6:BN6" si="7">IF(BF7="",NA(),BF7)</f>
        <v>5034.42</v>
      </c>
      <c r="BG6" s="22">
        <f t="shared" si="7"/>
        <v>5311.09</v>
      </c>
      <c r="BH6" s="22">
        <f t="shared" si="7"/>
        <v>5061.13</v>
      </c>
      <c r="BI6" s="22">
        <f t="shared" si="7"/>
        <v>5320.11</v>
      </c>
      <c r="BJ6" s="22">
        <f t="shared" si="7"/>
        <v>1274.21</v>
      </c>
      <c r="BK6" s="22">
        <f t="shared" si="7"/>
        <v>1183.92</v>
      </c>
      <c r="BL6" s="22">
        <f t="shared" si="7"/>
        <v>1128.72</v>
      </c>
      <c r="BM6" s="22">
        <f t="shared" si="7"/>
        <v>1125.25</v>
      </c>
      <c r="BN6" s="22">
        <f t="shared" si="7"/>
        <v>1157.05</v>
      </c>
      <c r="BO6" s="21" t="str">
        <f>IF(BO7="","",IF(BO7="-","【-】","【"&amp;SUBSTITUTE(TEXT(BO7,"#,##0.00"),"-","△")&amp;"】"))</f>
        <v>【982.48】</v>
      </c>
      <c r="BP6" s="22">
        <f>IF(BP7="",NA(),BP7)</f>
        <v>15.5</v>
      </c>
      <c r="BQ6" s="22">
        <f t="shared" ref="BQ6:BY6" si="8">IF(BQ7="",NA(),BQ7)</f>
        <v>17.399999999999999</v>
      </c>
      <c r="BR6" s="22">
        <f t="shared" si="8"/>
        <v>13.33</v>
      </c>
      <c r="BS6" s="22">
        <f t="shared" si="8"/>
        <v>13.48</v>
      </c>
      <c r="BT6" s="22">
        <f t="shared" si="8"/>
        <v>10.93</v>
      </c>
      <c r="BU6" s="22">
        <f t="shared" si="8"/>
        <v>41.25</v>
      </c>
      <c r="BV6" s="22">
        <f t="shared" si="8"/>
        <v>42.5</v>
      </c>
      <c r="BW6" s="22">
        <f t="shared" si="8"/>
        <v>41.84</v>
      </c>
      <c r="BX6" s="22">
        <f t="shared" si="8"/>
        <v>41.44</v>
      </c>
      <c r="BY6" s="22">
        <f t="shared" si="8"/>
        <v>37.65</v>
      </c>
      <c r="BZ6" s="21" t="str">
        <f>IF(BZ7="","",IF(BZ7="-","【-】","【"&amp;SUBSTITUTE(TEXT(BZ7,"#,##0.00"),"-","△")&amp;"】"))</f>
        <v>【50.61】</v>
      </c>
      <c r="CA6" s="22">
        <f>IF(CA7="",NA(),CA7)</f>
        <v>842.52</v>
      </c>
      <c r="CB6" s="22">
        <f t="shared" ref="CB6:CJ6" si="9">IF(CB7="",NA(),CB7)</f>
        <v>773.49</v>
      </c>
      <c r="CC6" s="22">
        <f t="shared" si="9"/>
        <v>895.29</v>
      </c>
      <c r="CD6" s="22">
        <f t="shared" si="9"/>
        <v>884.97</v>
      </c>
      <c r="CE6" s="22">
        <f t="shared" si="9"/>
        <v>943.32</v>
      </c>
      <c r="CF6" s="22">
        <f t="shared" si="9"/>
        <v>383.25</v>
      </c>
      <c r="CG6" s="22">
        <f t="shared" si="9"/>
        <v>377.72</v>
      </c>
      <c r="CH6" s="22">
        <f t="shared" si="9"/>
        <v>390.47</v>
      </c>
      <c r="CI6" s="22">
        <f t="shared" si="9"/>
        <v>403.61</v>
      </c>
      <c r="CJ6" s="22">
        <f t="shared" si="9"/>
        <v>442.82</v>
      </c>
      <c r="CK6" s="21" t="str">
        <f>IF(CK7="","",IF(CK7="-","【-】","【"&amp;SUBSTITUTE(TEXT(CK7,"#,##0.00"),"-","△")&amp;"】"))</f>
        <v>【320.83】</v>
      </c>
      <c r="CL6" s="22">
        <f>IF(CL7="",NA(),CL7)</f>
        <v>33.21</v>
      </c>
      <c r="CM6" s="22">
        <f t="shared" ref="CM6:CU6" si="10">IF(CM7="",NA(),CM7)</f>
        <v>31.23</v>
      </c>
      <c r="CN6" s="22">
        <f t="shared" si="10"/>
        <v>23.49</v>
      </c>
      <c r="CO6" s="22">
        <f t="shared" si="10"/>
        <v>23.49</v>
      </c>
      <c r="CP6" s="22">
        <f t="shared" si="10"/>
        <v>30.33</v>
      </c>
      <c r="CQ6" s="22">
        <f t="shared" si="10"/>
        <v>48.26</v>
      </c>
      <c r="CR6" s="22">
        <f t="shared" si="10"/>
        <v>48.01</v>
      </c>
      <c r="CS6" s="22">
        <f t="shared" si="10"/>
        <v>49.08</v>
      </c>
      <c r="CT6" s="22">
        <f t="shared" si="10"/>
        <v>51.46</v>
      </c>
      <c r="CU6" s="22">
        <f t="shared" si="10"/>
        <v>51.84</v>
      </c>
      <c r="CV6" s="21" t="str">
        <f>IF(CV7="","",IF(CV7="-","【-】","【"&amp;SUBSTITUTE(TEXT(CV7,"#,##0.00"),"-","△")&amp;"】"))</f>
        <v>【56.15】</v>
      </c>
      <c r="CW6" s="22">
        <f>IF(CW7="",NA(),CW7)</f>
        <v>61.56</v>
      </c>
      <c r="CX6" s="22">
        <f t="shared" ref="CX6:DF6" si="11">IF(CX7="",NA(),CX7)</f>
        <v>70.47</v>
      </c>
      <c r="CY6" s="22">
        <f t="shared" si="11"/>
        <v>92.79</v>
      </c>
      <c r="CZ6" s="22">
        <f t="shared" si="11"/>
        <v>92.79</v>
      </c>
      <c r="DA6" s="22">
        <f t="shared" si="11"/>
        <v>72.64</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c r="A7" s="15"/>
      <c r="B7" s="24">
        <v>2022</v>
      </c>
      <c r="C7" s="24">
        <v>23434</v>
      </c>
      <c r="D7" s="24">
        <v>47</v>
      </c>
      <c r="E7" s="24">
        <v>1</v>
      </c>
      <c r="F7" s="24">
        <v>0</v>
      </c>
      <c r="G7" s="24">
        <v>0</v>
      </c>
      <c r="H7" s="24" t="s">
        <v>97</v>
      </c>
      <c r="I7" s="24" t="s">
        <v>98</v>
      </c>
      <c r="J7" s="24" t="s">
        <v>99</v>
      </c>
      <c r="K7" s="24" t="s">
        <v>100</v>
      </c>
      <c r="L7" s="24" t="s">
        <v>101</v>
      </c>
      <c r="M7" s="24" t="s">
        <v>102</v>
      </c>
      <c r="N7" s="25" t="s">
        <v>103</v>
      </c>
      <c r="O7" s="25" t="s">
        <v>104</v>
      </c>
      <c r="P7" s="25">
        <v>100</v>
      </c>
      <c r="Q7" s="25">
        <v>2200</v>
      </c>
      <c r="R7" s="25">
        <v>1272</v>
      </c>
      <c r="S7" s="25">
        <v>246.02</v>
      </c>
      <c r="T7" s="25">
        <v>5.17</v>
      </c>
      <c r="U7" s="25">
        <v>1260</v>
      </c>
      <c r="V7" s="25">
        <v>0.9</v>
      </c>
      <c r="W7" s="25">
        <v>1400</v>
      </c>
      <c r="X7" s="25">
        <v>48.33</v>
      </c>
      <c r="Y7" s="25">
        <v>47.86</v>
      </c>
      <c r="Z7" s="25">
        <v>41.95</v>
      </c>
      <c r="AA7" s="25">
        <v>39.299999999999997</v>
      </c>
      <c r="AB7" s="25">
        <v>43.61</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5931.96</v>
      </c>
      <c r="BF7" s="25">
        <v>5034.42</v>
      </c>
      <c r="BG7" s="25">
        <v>5311.09</v>
      </c>
      <c r="BH7" s="25">
        <v>5061.13</v>
      </c>
      <c r="BI7" s="25">
        <v>5320.11</v>
      </c>
      <c r="BJ7" s="25">
        <v>1274.21</v>
      </c>
      <c r="BK7" s="25">
        <v>1183.92</v>
      </c>
      <c r="BL7" s="25">
        <v>1128.72</v>
      </c>
      <c r="BM7" s="25">
        <v>1125.25</v>
      </c>
      <c r="BN7" s="25">
        <v>1157.05</v>
      </c>
      <c r="BO7" s="25">
        <v>982.48</v>
      </c>
      <c r="BP7" s="25">
        <v>15.5</v>
      </c>
      <c r="BQ7" s="25">
        <v>17.399999999999999</v>
      </c>
      <c r="BR7" s="25">
        <v>13.33</v>
      </c>
      <c r="BS7" s="25">
        <v>13.48</v>
      </c>
      <c r="BT7" s="25">
        <v>10.93</v>
      </c>
      <c r="BU7" s="25">
        <v>41.25</v>
      </c>
      <c r="BV7" s="25">
        <v>42.5</v>
      </c>
      <c r="BW7" s="25">
        <v>41.84</v>
      </c>
      <c r="BX7" s="25">
        <v>41.44</v>
      </c>
      <c r="BY7" s="25">
        <v>37.65</v>
      </c>
      <c r="BZ7" s="25">
        <v>50.61</v>
      </c>
      <c r="CA7" s="25">
        <v>842.52</v>
      </c>
      <c r="CB7" s="25">
        <v>773.49</v>
      </c>
      <c r="CC7" s="25">
        <v>895.29</v>
      </c>
      <c r="CD7" s="25">
        <v>884.97</v>
      </c>
      <c r="CE7" s="25">
        <v>943.32</v>
      </c>
      <c r="CF7" s="25">
        <v>383.25</v>
      </c>
      <c r="CG7" s="25">
        <v>377.72</v>
      </c>
      <c r="CH7" s="25">
        <v>390.47</v>
      </c>
      <c r="CI7" s="25">
        <v>403.61</v>
      </c>
      <c r="CJ7" s="25">
        <v>442.82</v>
      </c>
      <c r="CK7" s="25">
        <v>320.83</v>
      </c>
      <c r="CL7" s="25">
        <v>33.21</v>
      </c>
      <c r="CM7" s="25">
        <v>31.23</v>
      </c>
      <c r="CN7" s="25">
        <v>23.49</v>
      </c>
      <c r="CO7" s="25">
        <v>23.49</v>
      </c>
      <c r="CP7" s="25">
        <v>30.33</v>
      </c>
      <c r="CQ7" s="25">
        <v>48.26</v>
      </c>
      <c r="CR7" s="25">
        <v>48.01</v>
      </c>
      <c r="CS7" s="25">
        <v>49.08</v>
      </c>
      <c r="CT7" s="25">
        <v>51.46</v>
      </c>
      <c r="CU7" s="25">
        <v>51.84</v>
      </c>
      <c r="CV7" s="25">
        <v>56.15</v>
      </c>
      <c r="CW7" s="25">
        <v>61.56</v>
      </c>
      <c r="CX7" s="25">
        <v>70.47</v>
      </c>
      <c r="CY7" s="25">
        <v>92.79</v>
      </c>
      <c r="CZ7" s="25">
        <v>92.79</v>
      </c>
      <c r="DA7" s="25">
        <v>72.64</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110</v>
      </c>
    </row>
    <row r="12" spans="1:144">
      <c r="B12">
        <v>1</v>
      </c>
      <c r="C12">
        <v>1</v>
      </c>
      <c r="D12">
        <v>2</v>
      </c>
      <c r="E12">
        <v>3</v>
      </c>
      <c r="F12">
        <v>4</v>
      </c>
      <c r="G12" t="s">
        <v>111</v>
      </c>
    </row>
    <row r="13" spans="1:144">
      <c r="B13" t="s">
        <v>112</v>
      </c>
      <c r="C13" t="s">
        <v>113</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2024-01-30T02:41:23Z</cp:lastPrinted>
  <dcterms:created xsi:type="dcterms:W3CDTF">2023-12-05T01:04:40Z</dcterms:created>
  <dcterms:modified xsi:type="dcterms:W3CDTF">2024-02-15T07:33:43Z</dcterms:modified>
  <cp:category/>
</cp:coreProperties>
</file>