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gaku127\Desktop\R06.1_公営企業 経営比較分析票の分析\01_財政課で取りまとめ提出後の修正指示\"/>
    </mc:Choice>
  </mc:AlternateContent>
  <xr:revisionPtr revIDLastSave="0" documentId="13_ncr:1_{19267664-D0B9-408E-9E69-3321289C147E}" xr6:coauthVersionLast="47" xr6:coauthVersionMax="47" xr10:uidLastSave="{00000000-0000-0000-0000-000000000000}"/>
  <workbookProtection workbookAlgorithmName="SHA-512" workbookHashValue="w1YQ5DkmQ8q8UERHsrZdnZCLZGIpJKtT6FzIBiGuAayv8uGdubLKnuAwQQkJ7db0a2SYNDILV5hzCfS2L9evnw==" workbookSaltValue="WRWFRU+uhJm3b9UQlgAKsA==" workbookSpinCount="100000" lockStructure="1"/>
  <bookViews>
    <workbookView xWindow="645" yWindow="795" windowWidth="26100" windowHeight="127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<sst xmlns="http://schemas.openxmlformats.org/spreadsheetml/2006/main" count="228" uniqueCount="114">
  <si>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</si>
  <si>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</si>
  <si>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</si>
  <si>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</si>
  <si>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</si>
  <si>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</si>
  <si>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</si>
  <si>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</si>
  <si>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</si>
  <si>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</si>
  <si>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</si>
  <si>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</si>
  <si>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</si>
  <si>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</si>
  <si>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</si>
  <si>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</si>
  <si>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</si>
  <si>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</si>
  <si>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</si>
  <si>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</si>
  <si>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</si>
  <si>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</si>
  <si>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</si>
  <si>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</si>
  <si>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</si>
  <si>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</si>
  <si>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</si>
  <si>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</si>
  <si>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</si>
  <si>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</si>
  <si>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</si>
  <si>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</si>
  <si>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</si>
  <si>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</si>
  <si>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</si>
  <si>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</si>
  <si>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</si>
  <si>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</si>
  <si>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</si>
  <si>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</si>
  <si>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</si>
  <si>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</si>
  <si>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</si>
  <si>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</si>
  <si>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</si>
  <si>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</si>
  <si>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</si>
  <si>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</si>
  <si>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</si>
  <si>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</si>
  <si>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</si>
  <si>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</si>
  <si>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</si>
  <si>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</si>
  <si>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</si>
  <si>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</si>
  <si>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</si>
  <si>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</si>
  <si>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</si>
  <si>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</si>
  <si>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</si>
  <si>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</si>
  <si>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</si>
  <si>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</si>
  <si>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</si>
  <si>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</si>
  <si>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</si>
  <si>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</si>
  <si>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</si>
  <si>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</si>
  <si>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</si>
  <si>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</si>
  <si>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</si>
  <si>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</si>
  <si>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</si>
  <si>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</si>
  <si>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</si>
  <si>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</si>
  <si>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</si>
  <si>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</si>
  <si>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</si>
  <si>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</si>
  <si>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</si>
  <si>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</si>
  <si>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</si>
  <si>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</si>
  <si>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</si>
  <si>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</si>
  <si>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</si>
  <si>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</si>
  <si>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</si>
  <si>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</si>
  <si>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</si>
  <si>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</si>
  <si>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</si>
  <si>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</si>
  <si>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</si>
  <si>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</si>
  <si>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</si>
  <si>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</si>
  <si>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</si>
  <si>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</si>
  <si>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</si>
  <si>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</si>
  <si>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</si>
  <si>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</si>
  <si>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</si>
  <si>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</si>
  <si>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</si>
  <si>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</si>
  <si>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</si>
  <si>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今後も引き続き、繰出基準に基づく適切な繰入れの実施や経常経費の削減により黒字決算の維持に努める。
　また、将来的な給水人口の減や施設の老朽化対応による厳しい経営状況が想定されるため、長期的な視野に立った計画的な資産管理（アセットマネジメント）を行い、施設の需要更新を適切に把握し財源確保を考慮しつつ水道施設(管路、構造物、設備)の更新を計画的に行う必要がある。併せて、水道料金の滞納整理を推進し収入確保に努め、経営の健全化を図る。
　経営戦略を基に今後の事業展開を図りたい。</t>
    <rPh sb="218" eb="220">
      <t>ケイエイ</t>
    </rPh>
    <rPh sb="220" eb="222">
      <t>センリャク</t>
    </rPh>
    <rPh sb="223" eb="224">
      <t>モト</t>
    </rPh>
    <rPh sb="225" eb="227">
      <t>コンゴ</t>
    </rPh>
    <rPh sb="228" eb="230">
      <t>ジギョウ</t>
    </rPh>
    <rPh sb="230" eb="232">
      <t>テンカイ</t>
    </rPh>
    <rPh sb="233" eb="234">
      <t>ハカ</t>
    </rPh>
    <phoneticPr fontId="4"/>
  </si>
  <si>
    <r>
      <t>　</t>
    </r>
    <r>
      <rPr>
        <sz val="8"/>
        <color theme="1"/>
        <rFont val="ＭＳ ゴシック"/>
        <family val="3"/>
        <charset val="128"/>
      </rPr>
      <t>①経常収支比率について、類似団体平均値を下回っているが、R03より下がったものの100％を超える状況である。
　人口減少等に伴い給水収益の増加は見込めないため、一般会計からの繰入に依存する経営となっている。
　今後の施設更新等の財源を確保するため、更なる経営改善に取り組む必要がある。
　③流動比率、④企業債残高対給水収益比率については、地理的に施設投資が嵩み、事業規模に比して企業債残高（元金償還金）が多額であることが要因となり、③は低い水準を、④は高い水準を推移している。
年々、企業債残高が減少している一方で、現金が減少傾向にあることから、指標改善のために、長寿命化計画等に基づく計画的な更新を行うなど、投資額を抑える取組みを継続していくほか、必要に応じて一般会計から支援を行い、企業債発行額を抑制することが重要である。
　⑤料金回収率、⑥給水原価については、地理的に施設数が多く、有収水量に対して経常経費が多額であることが要因となり、⑤は低い水準を、⑥は高い水準を推移している。⑤については、滞納者へのきめ細やかな納付依頼や夜間徴収等を実施していくこととしている。</t>
    </r>
    <r>
      <rPr>
        <sz val="8"/>
        <color rgb="FFFF0000"/>
        <rFont val="ＭＳ ゴシック"/>
        <family val="3"/>
        <charset val="128"/>
      </rPr>
      <t xml:space="preserve">
</t>
    </r>
    <r>
      <rPr>
        <sz val="8"/>
        <color theme="1"/>
        <rFont val="ＭＳ ゴシック"/>
        <family val="3"/>
        <charset val="128"/>
      </rPr>
      <t>人口減少に伴う料金収入（有収水量）の減が予想されるが、安易な料金への転嫁は住民負担となることから慎重にならざるを得ず。現状は経常経費を抑制する取組みを重点的に進めていく必要がある。
　⑦施設利用率については、人口減少、水需要の多い若年世帯の減少等が要因となり、指標が低い水準を推移している。
将来人口を見据えた施設の統廃合、ダウンサイジングを推進しており、若干ではあるが改善傾向となっている。
　⑧は職員が常に経営改善、経費抑制の意識を持ち、微量の漏水など、現場確認や施設データを基に適正に管理していて、必要であれば随時対処しているので高い数値となっている。</t>
    </r>
    <rPh sb="13" eb="17">
      <t>ルイジダンタイ</t>
    </rPh>
    <rPh sb="17" eb="20">
      <t>ヘイキンチ</t>
    </rPh>
    <rPh sb="21" eb="23">
      <t>シタマワ</t>
    </rPh>
    <rPh sb="61" eb="62">
      <t>トウ</t>
    </rPh>
    <rPh sb="73" eb="75">
      <t>ミコ</t>
    </rPh>
    <rPh sb="81" eb="83">
      <t>イッパン</t>
    </rPh>
    <rPh sb="83" eb="85">
      <t>カイケイ</t>
    </rPh>
    <rPh sb="88" eb="90">
      <t>クリイレ</t>
    </rPh>
    <rPh sb="91" eb="93">
      <t>イゾン</t>
    </rPh>
    <rPh sb="95" eb="97">
      <t>ケイエイ</t>
    </rPh>
    <rPh sb="106" eb="108">
      <t>コンゴ</t>
    </rPh>
    <rPh sb="109" eb="111">
      <t>シセツ</t>
    </rPh>
    <rPh sb="111" eb="113">
      <t>コウシン</t>
    </rPh>
    <rPh sb="113" eb="114">
      <t>トウ</t>
    </rPh>
    <rPh sb="115" eb="117">
      <t>ザイゲン</t>
    </rPh>
    <rPh sb="118" eb="120">
      <t>カクホ</t>
    </rPh>
    <rPh sb="125" eb="126">
      <t>サラ</t>
    </rPh>
    <rPh sb="128" eb="130">
      <t>ケイエイ</t>
    </rPh>
    <rPh sb="130" eb="132">
      <t>カイゼン</t>
    </rPh>
    <rPh sb="133" eb="134">
      <t>ト</t>
    </rPh>
    <rPh sb="135" eb="136">
      <t>ク</t>
    </rPh>
    <rPh sb="137" eb="139">
      <t>ヒツヨウ</t>
    </rPh>
    <rPh sb="175" eb="177">
      <t>シセツ</t>
    </rPh>
    <rPh sb="177" eb="179">
      <t>トウシ</t>
    </rPh>
    <rPh sb="180" eb="181">
      <t>カサ</t>
    </rPh>
    <rPh sb="277" eb="279">
      <t>カイゼン</t>
    </rPh>
    <rPh sb="453" eb="456">
      <t>タイノウシャ</t>
    </rPh>
    <rPh sb="460" eb="461">
      <t>コマ</t>
    </rPh>
    <rPh sb="464" eb="466">
      <t>ノウフ</t>
    </rPh>
    <rPh sb="466" eb="468">
      <t>イライ</t>
    </rPh>
    <rPh sb="469" eb="471">
      <t>ヤカン</t>
    </rPh>
    <rPh sb="471" eb="473">
      <t>チョウシュウ</t>
    </rPh>
    <rPh sb="473" eb="474">
      <t>トウ</t>
    </rPh>
    <rPh sb="475" eb="477">
      <t>ジッシ</t>
    </rPh>
    <rPh sb="510" eb="512">
      <t>ヨソウ</t>
    </rPh>
    <rPh sb="517" eb="519">
      <t>アンイ</t>
    </rPh>
    <rPh sb="520" eb="522">
      <t>リョウキン</t>
    </rPh>
    <rPh sb="524" eb="526">
      <t>テンカ</t>
    </rPh>
    <rPh sb="613" eb="614">
      <t>トウ</t>
    </rPh>
    <rPh sb="642" eb="644">
      <t>ミス</t>
    </rPh>
    <rPh sb="662" eb="664">
      <t>スイシン</t>
    </rPh>
    <rPh sb="669" eb="671">
      <t>ジャッカン</t>
    </rPh>
    <rPh sb="676" eb="678">
      <t>カイゼン</t>
    </rPh>
    <rPh sb="678" eb="680">
      <t>ケイコウ</t>
    </rPh>
    <rPh sb="692" eb="694">
      <t>ショクイン</t>
    </rPh>
    <rPh sb="695" eb="696">
      <t>ツネ</t>
    </rPh>
    <rPh sb="697" eb="699">
      <t>ケイエイ</t>
    </rPh>
    <rPh sb="699" eb="701">
      <t>カイゼン</t>
    </rPh>
    <rPh sb="702" eb="704">
      <t>ケイヒ</t>
    </rPh>
    <rPh sb="704" eb="706">
      <t>ヨクセイ</t>
    </rPh>
    <rPh sb="707" eb="709">
      <t>イシキ</t>
    </rPh>
    <rPh sb="710" eb="711">
      <t>モ</t>
    </rPh>
    <rPh sb="713" eb="715">
      <t>ビリョウ</t>
    </rPh>
    <rPh sb="721" eb="723">
      <t>ゲンバ</t>
    </rPh>
    <rPh sb="723" eb="725">
      <t>カクニン</t>
    </rPh>
    <rPh sb="726" eb="728">
      <t>シセツ</t>
    </rPh>
    <rPh sb="732" eb="733">
      <t>モト</t>
    </rPh>
    <rPh sb="734" eb="736">
      <t>テキセイ</t>
    </rPh>
    <rPh sb="737" eb="739">
      <t>カンリ</t>
    </rPh>
    <rPh sb="744" eb="746">
      <t>ヒツヨウ</t>
    </rPh>
    <rPh sb="750" eb="752">
      <t>ズイジ</t>
    </rPh>
    <rPh sb="752" eb="754">
      <t>タイショ</t>
    </rPh>
    <rPh sb="760" eb="761">
      <t>タカ</t>
    </rPh>
    <rPh sb="762" eb="764">
      <t>スウチ</t>
    </rPh>
    <phoneticPr fontId="4"/>
  </si>
  <si>
    <t>　管路の経年化率は類似団体平均値を超えており、当町の前年度比較においても若干上昇していることから、管路の老朽化が進んでいることが見て取れる。
　今後も施設・設備の長寿命化及び統廃合を図り、アセットマネジメントや経営戦略を基本にし、計画的に更新を行う必要がある。</t>
    <rPh sb="1" eb="3">
      <t>カンロ</t>
    </rPh>
    <rPh sb="4" eb="7">
      <t>ケイネンカ</t>
    </rPh>
    <rPh sb="7" eb="8">
      <t>リツ</t>
    </rPh>
    <rPh sb="9" eb="11">
      <t>ルイジ</t>
    </rPh>
    <rPh sb="11" eb="13">
      <t>ダンタイ</t>
    </rPh>
    <rPh sb="13" eb="16">
      <t>ヘイキンチ</t>
    </rPh>
    <rPh sb="17" eb="18">
      <t>コ</t>
    </rPh>
    <rPh sb="23" eb="25">
      <t>トウチョウ</t>
    </rPh>
    <rPh sb="26" eb="29">
      <t>ゼンネンド</t>
    </rPh>
    <rPh sb="29" eb="31">
      <t>ヒカク</t>
    </rPh>
    <rPh sb="36" eb="38">
      <t>ジャッカン</t>
    </rPh>
    <rPh sb="38" eb="40">
      <t>ジョウショウ</t>
    </rPh>
    <rPh sb="49" eb="51">
      <t>カンロ</t>
    </rPh>
    <rPh sb="52" eb="55">
      <t>ロウキュウカ</t>
    </rPh>
    <rPh sb="56" eb="57">
      <t>スス</t>
    </rPh>
    <rPh sb="64" eb="65">
      <t>ミ</t>
    </rPh>
    <rPh sb="66" eb="67">
      <t>ト</t>
    </rPh>
    <rPh sb="72" eb="74">
      <t>コンゴ</t>
    </rPh>
    <rPh sb="75" eb="77">
      <t>シセツ</t>
    </rPh>
    <rPh sb="78" eb="80">
      <t>セツビ</t>
    </rPh>
    <rPh sb="81" eb="85">
      <t>チョウジュミョウカ</t>
    </rPh>
    <rPh sb="85" eb="86">
      <t>オヨ</t>
    </rPh>
    <rPh sb="87" eb="90">
      <t>トウハイゴウ</t>
    </rPh>
    <rPh sb="91" eb="92">
      <t>ハカ</t>
    </rPh>
    <rPh sb="105" eb="109">
      <t>ケイエイセンリャク</t>
    </rPh>
    <rPh sb="110" eb="112">
      <t>キホン</t>
    </rPh>
    <rPh sb="115" eb="118">
      <t>ケイカクテキ</t>
    </rPh>
    <rPh sb="119" eb="121">
      <t>コウシン</t>
    </rPh>
    <rPh sb="122" eb="123">
      <t>オコナ</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</si>
</sst>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0-4EB5-A86C-10A89A2CF4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AE0-4EB5-A86C-10A89A2CF4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36.24</c:v>
                </c:pt>
                <c:pt idx="1">
                  <c:v>35.69</c:v>
                </c:pt>
                <c:pt idx="2">
                  <c:v>35.33</c:v>
                </c:pt>
                <c:pt idx="3">
                  <c:v>43.84</c:v>
                </c:pt>
                <c:pt idx="4">
                  <c:v>42.65</c:v>
                </c:pt>
              </c:numCache>
            </c:numRef>
          </c:val>
          <c:extLst>
            <c:ext xmlns:c16="http://schemas.microsoft.com/office/drawing/2014/chart" uri="{C3380CC4-5D6E-409C-BE32-E72D297353CC}">
              <c16:uniqueId val="{00000000-3B8A-49C6-A9C2-83E543AC10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3B8A-49C6-A9C2-83E543AC10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92.47</c:v>
                </c:pt>
                <c:pt idx="1">
                  <c:v>92.41</c:v>
                </c:pt>
                <c:pt idx="2">
                  <c:v>92.46</c:v>
                </c:pt>
                <c:pt idx="3">
                  <c:v>92.46</c:v>
                </c:pt>
                <c:pt idx="4">
                  <c:v>92.45</c:v>
                </c:pt>
              </c:numCache>
            </c:numRef>
          </c:val>
          <c:extLst>
            <c:ext xmlns:c16="http://schemas.microsoft.com/office/drawing/2014/chart" uri="{C3380CC4-5D6E-409C-BE32-E72D297353CC}">
              <c16:uniqueId val="{00000000-BD90-4C60-BC97-A59024C1D9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BD90-4C60-BC97-A59024C1D9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100.75</c:v>
                </c:pt>
                <c:pt idx="1">
                  <c:v>96.87</c:v>
                </c:pt>
                <c:pt idx="2">
                  <c:v>101.64</c:v>
                </c:pt>
                <c:pt idx="3">
                  <c:v>106.32</c:v>
                </c:pt>
                <c:pt idx="4">
                  <c:v>101.43</c:v>
                </c:pt>
              </c:numCache>
            </c:numRef>
          </c:val>
          <c:extLst>
            <c:ext xmlns:c16="http://schemas.microsoft.com/office/drawing/2014/chart" uri="{C3380CC4-5D6E-409C-BE32-E72D297353CC}">
              <c16:uniqueId val="{00000000-655B-469D-AF63-FCF0197DF0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55B-469D-AF63-FCF0197DF0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27.25</c:v>
                </c:pt>
                <c:pt idx="1">
                  <c:v>30.87</c:v>
                </c:pt>
                <c:pt idx="2">
                  <c:v>34.33</c:v>
                </c:pt>
                <c:pt idx="3">
                  <c:v>36.82</c:v>
                </c:pt>
                <c:pt idx="4">
                  <c:v>38.21</c:v>
                </c:pt>
              </c:numCache>
            </c:numRef>
          </c:val>
          <c:extLst>
            <c:ext xmlns:c16="http://schemas.microsoft.com/office/drawing/2014/chart" uri="{C3380CC4-5D6E-409C-BE32-E72D297353CC}">
              <c16:uniqueId val="{00000000-4EFC-4D50-8747-BA6D8D5BE3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EFC-4D50-8747-BA6D8D5BE3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22.55</c:v>
                </c:pt>
                <c:pt idx="4" formatCode="#,##0.00;&quot;△&quot;#,##0.00;&quot;-&quot;">
                  <c:v>24.37</c:v>
                </c:pt>
              </c:numCache>
            </c:numRef>
          </c:val>
          <c:extLst>
            <c:ext xmlns:c16="http://schemas.microsoft.com/office/drawing/2014/chart" uri="{C3380CC4-5D6E-409C-BE32-E72D297353CC}">
              <c16:uniqueId val="{00000000-62D3-401A-8008-98963C70B8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2D3-401A-8008-98963C70B8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48.44</c:v>
                </c:pt>
                <c:pt idx="1">
                  <c:v>57.77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2F-486A-B6BA-1246075333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E2F-486A-B6BA-1246075333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82.98</c:v>
                </c:pt>
                <c:pt idx="1">
                  <c:v>66.66</c:v>
                </c:pt>
                <c:pt idx="2">
                  <c:v>59.53</c:v>
                </c:pt>
                <c:pt idx="3">
                  <c:v>80.709999999999994</c:v>
                </c:pt>
                <c:pt idx="4">
                  <c:v>82.68</c:v>
                </c:pt>
              </c:numCache>
            </c:numRef>
          </c:val>
          <c:extLst>
            <c:ext xmlns:c16="http://schemas.microsoft.com/office/drawing/2014/chart" uri="{C3380CC4-5D6E-409C-BE32-E72D297353CC}">
              <c16:uniqueId val="{00000000-E866-4B41-9081-E588A4FCF1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866-4B41-9081-E588A4FCF1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1613.11</c:v>
                </c:pt>
                <c:pt idx="1">
                  <c:v>1527.55</c:v>
                </c:pt>
                <c:pt idx="2">
                  <c:v>1455.35</c:v>
                </c:pt>
                <c:pt idx="3">
                  <c:v>1452.72</c:v>
                </c:pt>
                <c:pt idx="4">
                  <c:v>1543.52</c:v>
                </c:pt>
              </c:numCache>
            </c:numRef>
          </c:val>
          <c:extLst>
            <c:ext xmlns:c16="http://schemas.microsoft.com/office/drawing/2014/chart" uri="{C3380CC4-5D6E-409C-BE32-E72D297353CC}">
              <c16:uniqueId val="{00000000-C04D-4544-BC15-E37F6FC199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C04D-4544-BC15-E37F6FC199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45.99</c:v>
                </c:pt>
                <c:pt idx="1">
                  <c:v>45.91</c:v>
                </c:pt>
                <c:pt idx="2">
                  <c:v>43.88</c:v>
                </c:pt>
                <c:pt idx="3">
                  <c:v>47.77</c:v>
                </c:pt>
                <c:pt idx="4">
                  <c:v>47.48</c:v>
                </c:pt>
              </c:numCache>
            </c:numRef>
          </c:val>
          <c:extLst>
            <c:ext xmlns:c16="http://schemas.microsoft.com/office/drawing/2014/chart" uri="{C3380CC4-5D6E-409C-BE32-E72D297353CC}">
              <c16:uniqueId val="{00000000-13A0-4ADF-A392-879A5F0AB7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3A0-4ADF-A392-879A5F0AB7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603.97</c:v>
                </c:pt>
                <c:pt idx="1">
                  <c:v>605.66</c:v>
                </c:pt>
                <c:pt idx="2">
                  <c:v>630.89</c:v>
                </c:pt>
                <c:pt idx="3">
                  <c:v>578.87</c:v>
                </c:pt>
                <c:pt idx="4">
                  <c:v>583.17999999999995</c:v>
                </c:pt>
              </c:numCache>
            </c:numRef>
          </c:val>
          <c:extLst>
            <c:ext xmlns:c16="http://schemas.microsoft.com/office/drawing/2014/chart" uri="{C3380CC4-5D6E-409C-BE32-E72D297353CC}">
              <c16:uniqueId val="{00000000-D8F8-4AAC-AB3F-0DFCAAF028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D8F8-4AAC-AB3F-0DFCAAF028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25" zoomScale="75" zoomScaleNormal="75" workbookViewId="0">
      <selection activeCell="CF43" sqref="CF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深浦町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7280</v>
      </c>
      <c r="AM8" s="45"/>
      <c r="AN8" s="45"/>
      <c r="AO8" s="45"/>
      <c r="AP8" s="45"/>
      <c r="AQ8" s="45"/>
      <c r="AR8" s="45"/>
      <c r="AS8" s="45"/>
      <c r="AT8" s="46">
        <f>データ!$S$6</f>
        <v>488.91</v>
      </c>
      <c r="AU8" s="47"/>
      <c r="AV8" s="47"/>
      <c r="AW8" s="47"/>
      <c r="AX8" s="47"/>
      <c r="AY8" s="47"/>
      <c r="AZ8" s="47"/>
      <c r="BA8" s="47"/>
      <c r="BB8" s="48">
        <f>データ!$T$6</f>
        <v>14.89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52.52</v>
      </c>
      <c r="J10" s="47"/>
      <c r="K10" s="47"/>
      <c r="L10" s="47"/>
      <c r="M10" s="47"/>
      <c r="N10" s="47"/>
      <c r="O10" s="81"/>
      <c r="P10" s="48">
        <f>データ!$P$6</f>
        <v>100.29</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7201</v>
      </c>
      <c r="AM10" s="45"/>
      <c r="AN10" s="45"/>
      <c r="AO10" s="45"/>
      <c r="AP10" s="45"/>
      <c r="AQ10" s="45"/>
      <c r="AR10" s="45"/>
      <c r="AS10" s="45"/>
      <c r="AT10" s="46">
        <f>データ!$V$6</f>
        <v>126.83</v>
      </c>
      <c r="AU10" s="47"/>
      <c r="AV10" s="47"/>
      <c r="AW10" s="47"/>
      <c r="AX10" s="47"/>
      <c r="AY10" s="47"/>
      <c r="AZ10" s="47"/>
      <c r="BA10" s="47"/>
      <c r="BB10" s="48">
        <f>データ!$W$6</f>
        <v>56.78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pk00DLHdTBWWkMxWeqGt13+GsaFB88+wlaaV+HO4K2mJNkNcO/OhEIDnA1uBKAyf+PITtOIpwsTZFxgK0nPvQ==" saltValue="y/qOsMetMRjaJdQll0k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23230</v>
      </c>
      <c r="D6" s="20">
        <f t="shared" si="3"/>
        <v>46</v>
      </c>
      <c r="E6" s="20">
        <f t="shared" si="3"/>
        <v>1</v>
      </c>
      <c r="F6" s="20">
        <f t="shared" si="3"/>
        <v>0</v>
      </c>
      <c r="G6" s="20">
        <f t="shared" si="3"/>
        <v>1</v>
      </c>
      <c r="H6" s="20" t="str">
        <f t="shared" si="3"/>
        <v>青森県　深浦町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52.52</v>
      </c>
      <c r="P6" s="21">
        <f t="shared" si="3"/>
        <v>100.29</v>
      </c>
      <c r="Q6" s="21">
        <f t="shared" si="3"/>
        <v>5390</v>
      </c>
      <c r="R6" s="21">
        <f t="shared" si="3"/>
        <v>7280</v>
      </c>
      <c r="S6" s="21">
        <f t="shared" si="3"/>
        <v>488.91</v>
      </c>
      <c r="T6" s="21">
        <f t="shared" si="3"/>
        <v>14.89</v>
      </c>
      <c r="U6" s="21">
        <f t="shared" si="3"/>
        <v>7201</v>
      </c>
      <c r="V6" s="21">
        <f t="shared" si="3"/>
        <v>126.83</v>
      </c>
      <c r="W6" s="21">
        <f t="shared" si="3"/>
        <v>56.78</v>
      </c>
      <c r="X6" s="22">
        <f>IF(X7="",NA(),X7)</f>
        <v>100.75</v>
      </c>
      <c r="Y6" s="22">
        <f t="shared" ref="Y6:AG6" si="4">IF(Y7="",NA(),Y7)</f>
        <v>96.87</v>
      </c>
      <c r="Z6" s="22">
        <f t="shared" si="4"/>
        <v>101.64</v>
      </c>
      <c r="AA6" s="22">
        <f t="shared" si="4"/>
        <v>106.32</v>
      </c>
      <c r="AB6" s="22">
        <f t="shared" si="4"/>
        <v>101.43</v>
      </c>
      <c r="AC6" s="22">
        <f t="shared" si="4"/>
        <v>103.81</v>
      </c>
      <c r="AD6" s="22">
        <f t="shared" si="4"/>
        <v>104.35</v>
      </c>
      <c r="AE6" s="22">
        <f t="shared" si="4"/>
        <v>105.34</v>
      </c>
      <c r="AF6" s="22">
        <f t="shared" si="4"/>
        <v>105.77</v>
      </c>
      <c r="AG6" s="22">
        <f t="shared" si="4"/>
        <v>104.82</v>
      </c>
      <c r="AH6" s="21" t="str">
        <f>IF(AH7="","",IF(AH7="-","【-】","【"&amp;SUBSTITUTE(TEXT(AH7,"#,##0.00"),"-","△")&amp;"】"))</f>
        <v>【108.70】</v>
      </c>
      <c r="AI6" s="22">
        <f>IF(AI7="",NA(),AI7)</f>
        <v>48.44</v>
      </c>
      <c r="AJ6" s="22">
        <f t="shared" ref="AJ6:AR6" si="5">IF(AJ7="",NA(),AJ7)</f>
        <v>57.77</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82.98</v>
      </c>
      <c r="AU6" s="22">
        <f t="shared" ref="AU6:BC6" si="6">IF(AU7="",NA(),AU7)</f>
        <v>66.66</v>
      </c>
      <c r="AV6" s="22">
        <f t="shared" si="6"/>
        <v>59.53</v>
      </c>
      <c r="AW6" s="22">
        <f t="shared" si="6"/>
        <v>80.709999999999994</v>
      </c>
      <c r="AX6" s="22">
        <f t="shared" si="6"/>
        <v>82.68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1613.11</v>
      </c>
      <c r="BF6" s="22">
        <f t="shared" ref="BF6:BN6" si="7">IF(BF7="",NA(),BF7)</f>
        <v>1527.55</v>
      </c>
      <c r="BG6" s="22">
        <f t="shared" si="7"/>
        <v>1455.35</v>
      </c>
      <c r="BH6" s="22">
        <f t="shared" si="7"/>
        <v>1452.72</v>
      </c>
      <c r="BI6" s="22">
        <f t="shared" si="7"/>
        <v>1543.52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45.99</v>
      </c>
      <c r="BQ6" s="22">
        <f t="shared" ref="BQ6:BY6" si="8">IF(BQ7="",NA(),BQ7)</f>
        <v>45.91</v>
      </c>
      <c r="BR6" s="22">
        <f t="shared" si="8"/>
        <v>43.88</v>
      </c>
      <c r="BS6" s="22">
        <f t="shared" si="8"/>
        <v>47.77</v>
      </c>
      <c r="BT6" s="22">
        <f t="shared" si="8"/>
        <v>47.48</v>
      </c>
      <c r="BU6" s="22">
        <f t="shared" si="8"/>
        <v>84.77</v>
      </c>
      <c r="BV6" s="22">
        <f t="shared" si="8"/>
        <v>87.11</v>
      </c>
      <c r="BW6" s="22">
        <f t="shared" si="8"/>
        <v>82.78</v>
      </c>
      <c r="BX6" s="22">
        <f t="shared" si="8"/>
        <v>84.82</v>
      </c>
      <c r="BY6" s="22">
        <f t="shared" si="8"/>
        <v>82.29</v>
      </c>
      <c r="BZ6" s="21" t="str">
        <f>IF(BZ7="","",IF(BZ7="-","【-】","【"&amp;SUBSTITUTE(TEXT(BZ7,"#,##0.00"),"-","△")&amp;"】"))</f>
        <v>【97.47】</v>
      </c>
      <c r="CA6" s="22">
        <f>IF(CA7="",NA(),CA7)</f>
        <v>603.97</v>
      </c>
      <c r="CB6" s="22">
        <f t="shared" ref="CB6:CJ6" si="9">IF(CB7="",NA(),CB7)</f>
        <v>605.66</v>
      </c>
      <c r="CC6" s="22">
        <f t="shared" si="9"/>
        <v>630.89</v>
      </c>
      <c r="CD6" s="22">
        <f t="shared" si="9"/>
        <v>578.87</v>
      </c>
      <c r="CE6" s="22">
        <f t="shared" si="9"/>
        <v>583.17999999999995</v>
      </c>
      <c r="CF6" s="22">
        <f t="shared" si="9"/>
        <v>227.27</v>
      </c>
      <c r="CG6" s="22">
        <f t="shared" si="9"/>
        <v>223.98</v>
      </c>
      <c r="CH6" s="22">
        <f t="shared" si="9"/>
        <v>225.09</v>
      </c>
      <c r="CI6" s="22">
        <f t="shared" si="9"/>
        <v>224.82</v>
      </c>
      <c r="CJ6" s="22">
        <f t="shared" si="9"/>
        <v>230.85</v>
      </c>
      <c r="CK6" s="21" t="str">
        <f>IF(CK7="","",IF(CK7="-","【-】","【"&amp;SUBSTITUTE(TEXT(CK7,"#,##0.00"),"-","△")&amp;"】"))</f>
        <v>【174.75】</v>
      </c>
      <c r="CL6" s="22">
        <f>IF(CL7="",NA(),CL7)</f>
        <v>36.24</v>
      </c>
      <c r="CM6" s="22">
        <f t="shared" ref="CM6:CU6" si="10">IF(CM7="",NA(),CM7)</f>
        <v>35.69</v>
      </c>
      <c r="CN6" s="22">
        <f t="shared" si="10"/>
        <v>35.33</v>
      </c>
      <c r="CO6" s="22">
        <f t="shared" si="10"/>
        <v>43.84</v>
      </c>
      <c r="CP6" s="22">
        <f t="shared" si="10"/>
        <v>42.65</v>
      </c>
      <c r="CQ6" s="22">
        <f t="shared" si="10"/>
        <v>50.29</v>
      </c>
      <c r="CR6" s="22">
        <f t="shared" si="10"/>
        <v>49.64</v>
      </c>
      <c r="CS6" s="22">
        <f t="shared" si="10"/>
        <v>49.38</v>
      </c>
      <c r="CT6" s="22">
        <f t="shared" si="10"/>
        <v>50.09</v>
      </c>
      <c r="CU6" s="22">
        <f t="shared" si="10"/>
        <v>50.1</v>
      </c>
      <c r="CV6" s="21" t="str">
        <f>IF(CV7="","",IF(CV7="-","【-】","【"&amp;SUBSTITUTE(TEXT(CV7,"#,##0.00"),"-","△")&amp;"】"))</f>
        <v>【59.97】</v>
      </c>
      <c r="CW6" s="22">
        <f>IF(CW7="",NA(),CW7)</f>
        <v>92.47</v>
      </c>
      <c r="CX6" s="22">
        <f t="shared" ref="CX6:DF6" si="11">IF(CX7="",NA(),CX7)</f>
        <v>92.41</v>
      </c>
      <c r="CY6" s="22">
        <f t="shared" si="11"/>
        <v>92.46</v>
      </c>
      <c r="CZ6" s="22">
        <f t="shared" si="11"/>
        <v>92.46</v>
      </c>
      <c r="DA6" s="22">
        <f t="shared" si="11"/>
        <v>92.45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27.25</v>
      </c>
      <c r="DI6" s="22">
        <f t="shared" ref="DI6:DQ6" si="12">IF(DI7="",NA(),DI7)</f>
        <v>30.87</v>
      </c>
      <c r="DJ6" s="22">
        <f t="shared" si="12"/>
        <v>34.33</v>
      </c>
      <c r="DK6" s="22">
        <f t="shared" si="12"/>
        <v>36.82</v>
      </c>
      <c r="DL6" s="22">
        <f t="shared" si="12"/>
        <v>38.21</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2">
        <f t="shared" si="13"/>
        <v>22.55</v>
      </c>
      <c r="DW6" s="22">
        <f t="shared" si="13"/>
        <v>24.37</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23230</v>
      </c>
      <c r="D7" s="24">
        <v>46</v>
      </c>
      <c r="E7" s="24">
        <v>1</v>
      </c>
      <c r="F7" s="24">
        <v>0</v>
      </c>
      <c r="G7" s="24">
        <v>1</v>
      </c>
      <c r="H7" s="24" t="s">
        <v>93</v>
      </c>
      <c r="I7" s="24" t="s">
        <v>94</v>
      </c>
      <c r="J7" s="24" t="s">
        <v>95</v>
      </c>
      <c r="K7" s="24" t="s">
        <v>96</v>
      </c>
      <c r="L7" s="24" t="s">
        <v>97</v>
      </c>
      <c r="M7" s="24" t="s">
        <v>98</v>
      </c>
      <c r="N7" s="25" t="s">
        <v>99</v>
      </c>
      <c r="O7" s="25">
        <v>52.52</v>
      </c>
      <c r="P7" s="25">
        <v>100.29</v>
      </c>
      <c r="Q7" s="25">
        <v>5390</v>
      </c>
      <c r="R7" s="25">
        <v>7280</v>
      </c>
      <c r="S7" s="25">
        <v>488.91</v>
      </c>
      <c r="T7" s="25">
        <v>14.89</v>
      </c>
      <c r="U7" s="25">
        <v>7201</v>
      </c>
      <c r="V7" s="25">
        <v>126.83</v>
      </c>
      <c r="W7" s="25">
        <v>56.78</v>
      </c>
      <c r="X7" s="25">
        <v>100.75</v>
      </c>
      <c r="Y7" s="25">
        <v>96.87</v>
      </c>
      <c r="Z7" s="25">
        <v>101.64</v>
      </c>
      <c r="AA7" s="25">
        <v>106.32</v>
      </c>
      <c r="AB7" s="25">
        <v>101.43</v>
      </c>
      <c r="AC7" s="25">
        <v>103.81</v>
      </c>
      <c r="AD7" s="25">
        <v>104.35</v>
      </c>
      <c r="AE7" s="25">
        <v>105.34</v>
      </c>
      <c r="AF7" s="25">
        <v>105.77</v>
      </c>
      <c r="AG7" s="25">
        <v>104.82</v>
      </c>
      <c r="AH7" s="25">
        <v>108.7</v>
      </c>
      <c r="AI7" s="25">
        <v>48.44</v>
      </c>
      <c r="AJ7" s="25">
        <v>57.77</v>
      </c>
      <c r="AK7" s="25">
        <v>0</v>
      </c>
      <c r="AL7" s="25">
        <v>0</v>
      </c>
      <c r="AM7" s="25">
        <v>0</v>
      </c>
      <c r="AN7" s="25">
        <v>25.66</v>
      </c>
      <c r="AO7" s="25">
        <v>21.69</v>
      </c>
      <c r="AP7" s="25">
        <v>24.04</v>
      </c>
      <c r="AQ7" s="25">
        <v>28.03</v>
      </c>
      <c r="AR7" s="25">
        <v>26.73</v>
      </c>
      <c r="AS7" s="25">
        <v>1.34</v>
      </c>
      <c r="AT7" s="25">
        <v>82.98</v>
      </c>
      <c r="AU7" s="25">
        <v>66.66</v>
      </c>
      <c r="AV7" s="25">
        <v>59.53</v>
      </c>
      <c r="AW7" s="25">
        <v>80.709999999999994</v>
      </c>
      <c r="AX7" s="25">
        <v>82.68</v>
      </c>
      <c r="AY7" s="25">
        <v>300.14</v>
      </c>
      <c r="AZ7" s="25">
        <v>301.04000000000002</v>
      </c>
      <c r="BA7" s="25">
        <v>305.08</v>
      </c>
      <c r="BB7" s="25">
        <v>305.33999999999997</v>
      </c>
      <c r="BC7" s="25">
        <v>310.01</v>
      </c>
      <c r="BD7" s="25">
        <v>252.29</v>
      </c>
      <c r="BE7" s="25">
        <v>1613.11</v>
      </c>
      <c r="BF7" s="25">
        <v>1527.55</v>
      </c>
      <c r="BG7" s="25">
        <v>1455.35</v>
      </c>
      <c r="BH7" s="25">
        <v>1452.72</v>
      </c>
      <c r="BI7" s="25">
        <v>1543.52</v>
      </c>
      <c r="BJ7" s="25">
        <v>566.65</v>
      </c>
      <c r="BK7" s="25">
        <v>551.62</v>
      </c>
      <c r="BL7" s="25">
        <v>585.59</v>
      </c>
      <c r="BM7" s="25">
        <v>561.34</v>
      </c>
      <c r="BN7" s="25">
        <v>538.33000000000004</v>
      </c>
      <c r="BO7" s="25">
        <v>268.07</v>
      </c>
      <c r="BP7" s="25">
        <v>45.99</v>
      </c>
      <c r="BQ7" s="25">
        <v>45.91</v>
      </c>
      <c r="BR7" s="25">
        <v>43.88</v>
      </c>
      <c r="BS7" s="25">
        <v>47.77</v>
      </c>
      <c r="BT7" s="25">
        <v>47.48</v>
      </c>
      <c r="BU7" s="25">
        <v>84.77</v>
      </c>
      <c r="BV7" s="25">
        <v>87.11</v>
      </c>
      <c r="BW7" s="25">
        <v>82.78</v>
      </c>
      <c r="BX7" s="25">
        <v>84.82</v>
      </c>
      <c r="BY7" s="25">
        <v>82.29</v>
      </c>
      <c r="BZ7" s="25">
        <v>97.47</v>
      </c>
      <c r="CA7" s="25">
        <v>603.97</v>
      </c>
      <c r="CB7" s="25">
        <v>605.66</v>
      </c>
      <c r="CC7" s="25">
        <v>630.89</v>
      </c>
      <c r="CD7" s="25">
        <v>578.87</v>
      </c>
      <c r="CE7" s="25">
        <v>583.17999999999995</v>
      </c>
      <c r="CF7" s="25">
        <v>227.27</v>
      </c>
      <c r="CG7" s="25">
        <v>223.98</v>
      </c>
      <c r="CH7" s="25">
        <v>225.09</v>
      </c>
      <c r="CI7" s="25">
        <v>224.82</v>
      </c>
      <c r="CJ7" s="25">
        <v>230.85</v>
      </c>
      <c r="CK7" s="25">
        <v>174.75</v>
      </c>
      <c r="CL7" s="25">
        <v>36.24</v>
      </c>
      <c r="CM7" s="25">
        <v>35.69</v>
      </c>
      <c r="CN7" s="25">
        <v>35.33</v>
      </c>
      <c r="CO7" s="25">
        <v>43.84</v>
      </c>
      <c r="CP7" s="25">
        <v>42.65</v>
      </c>
      <c r="CQ7" s="25">
        <v>50.29</v>
      </c>
      <c r="CR7" s="25">
        <v>49.64</v>
      </c>
      <c r="CS7" s="25">
        <v>49.38</v>
      </c>
      <c r="CT7" s="25">
        <v>50.09</v>
      </c>
      <c r="CU7" s="25">
        <v>50.1</v>
      </c>
      <c r="CV7" s="25">
        <v>59.97</v>
      </c>
      <c r="CW7" s="25">
        <v>92.47</v>
      </c>
      <c r="CX7" s="25">
        <v>92.41</v>
      </c>
      <c r="CY7" s="25">
        <v>92.46</v>
      </c>
      <c r="CZ7" s="25">
        <v>92.46</v>
      </c>
      <c r="DA7" s="25">
        <v>92.45</v>
      </c>
      <c r="DB7" s="25">
        <v>77.73</v>
      </c>
      <c r="DC7" s="25">
        <v>78.09</v>
      </c>
      <c r="DD7" s="25">
        <v>78.010000000000005</v>
      </c>
      <c r="DE7" s="25">
        <v>77.599999999999994</v>
      </c>
      <c r="DF7" s="25">
        <v>77.3</v>
      </c>
      <c r="DG7" s="25">
        <v>89.76</v>
      </c>
      <c r="DH7" s="25">
        <v>27.25</v>
      </c>
      <c r="DI7" s="25">
        <v>30.87</v>
      </c>
      <c r="DJ7" s="25">
        <v>34.33</v>
      </c>
      <c r="DK7" s="25">
        <v>36.82</v>
      </c>
      <c r="DL7" s="25">
        <v>38.21</v>
      </c>
      <c r="DM7" s="25">
        <v>45.85</v>
      </c>
      <c r="DN7" s="25">
        <v>47.31</v>
      </c>
      <c r="DO7" s="25">
        <v>47.5</v>
      </c>
      <c r="DP7" s="25">
        <v>48.41</v>
      </c>
      <c r="DQ7" s="25">
        <v>50.02</v>
      </c>
      <c r="DR7" s="25">
        <v>51.51</v>
      </c>
      <c r="DS7" s="25">
        <v>0</v>
      </c>
      <c r="DT7" s="25">
        <v>0</v>
      </c>
      <c r="DU7" s="25">
        <v>0</v>
      </c>
      <c r="DV7" s="25">
        <v>22.55</v>
      </c>
      <c r="DW7" s="25">
        <v>24.37</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小角 等</cp:lastModifiedBy>
  <cp:lastPrinted>2024-01-23T07:07:46Z</cp:lastPrinted>
  <dcterms:created xsi:type="dcterms:W3CDTF">2023-12-05T00:47:52Z</dcterms:created>
  <dcterms:modified xsi:type="dcterms:W3CDTF">2024-02-06T01:19:39Z</dcterms:modified>
  <cp:category/>
</cp:coreProperties>
</file>