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A95NIgS+wyC9M4INl1w542W/XwNsUsoRkbGO8NfOeY2zuKjj47GLTnFEHp0dq33SenhKU26hpCBJ+IbYlomrw==" workbookSaltValue="TdGe6uuLT7qqpVHUVKG/e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<sst xmlns="http://schemas.openxmlformats.org/spreadsheetml/2006/main" xmlns:r="http://schemas.openxmlformats.org/officeDocument/2006/relationships" count="112" uniqueCount="112">
  <si>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</si>
  <si>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</si>
  <si>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</si>
  <si>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</si>
  <si>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</si>
  <si>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</si>
  <si>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</si>
  <si>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</si>
  <si>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</si>
  <si>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</si>
  <si>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</si>
  <si>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</si>
  <si>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</si>
  <si>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</si>
  <si>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</si>
  <si>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</si>
  <si>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</si>
  <si>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</si>
  <si>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</si>
  <si>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</si>
  <si>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</si>
  <si>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</si>
  <si>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</si>
  <si>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</si>
  <si>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</si>
  <si>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</si>
  <si>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</si>
  <si>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</si>
  <si>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</si>
  <si>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</si>
  <si>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</si>
  <si>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</si>
  <si>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</si>
  <si>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</si>
  <si>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</si>
  <si>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</si>
  <si>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</si>
  <si>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</si>
  <si>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</si>
  <si>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</si>
  <si>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</si>
  <si>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</si>
  <si>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</si>
  <si>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</si>
  <si>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</si>
  <si>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</si>
  <si>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</si>
  <si>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</si>
  <si>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</si>
  <si>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</si>
  <si>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</si>
  <si>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</si>
  <si>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</si>
  <si>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</si>
  <si>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</si>
  <si>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</si>
  <si>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</si>
  <si>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</si>
  <si>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</si>
  <si>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</si>
  <si>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</si>
  <si>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</si>
  <si>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</si>
  <si>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</si>
  <si>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</si>
  <si>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</si>
  <si>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</si>
  <si>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</si>
  <si>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</si>
  <si>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</si>
  <si>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</si>
  <si>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</si>
  <si>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</si>
  <si>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</si>
  <si>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</si>
  <si>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</si>
  <si>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</si>
  <si>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</si>
  <si>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</si>
  <si>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</si>
  <si>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</si>
  <si>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</si>
  <si>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</si>
  <si>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</si>
  <si>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</si>
  <si>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</si>
  <si>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</si>
  <si>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</si>
  <si>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</si>
  <si>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</si>
  <si>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</si>
  <si>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</si>
  <si>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</si>
  <si>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</si>
  <si>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平内町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</si>
  <si>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</si>
  <si>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</si>
  <si>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</si>
  <si>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</si>
  <si>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</si>
  <si>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</si>
  <si>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</si>
  <si>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</si>
  <si>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</si>
  <si>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</si>
  <si>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</si>
  <si>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</si>
  <si>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</si>
  <si>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</si>
  <si>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有形固定資産減価償却比率は、年々上昇しており、類似団体より高い状況にある。耐用年数を超えた資産が多い状況にあるため、計画的・効率的な更新に取り組んでいく必要がある。
　管路経年化率については、管路の布設年度の整理が進んでいないため、過去の資料をもとに精査している状況にあるが、耐用年数を迎えた非耐震管も多く老朽化が漏水の一因と推測されるため、順次計画的な管路の更新を行っていく必要がある。
　管路更新率は、前年度から上昇し類似団体より高い状況にあるが、老朽管など早急に更新が必要な管路が多数あるため、財政状況を勘案し、計画的に更新して行く必要がある。</t>
    <rPh sb="15" eb="17">
      <t>ネンネン</t>
    </rPh>
    <rPh sb="17" eb="19">
      <t>ジョウショウ</t>
    </rPh>
    <rPh sb="63" eb="66">
      <t>コウリツテキ</t>
    </rPh>
    <rPh sb="70" eb="71">
      <t>ト</t>
    </rPh>
    <rPh sb="72" eb="73">
      <t>ク</t>
    </rPh>
    <rPh sb="206" eb="209">
      <t>ゼンネンド</t>
    </rPh>
    <rPh sb="211" eb="213">
      <t>ジョウショウ</t>
    </rPh>
    <rPh sb="214" eb="216">
      <t>ルイジ</t>
    </rPh>
    <rPh sb="216" eb="218">
      <t>ダンタイ</t>
    </rPh>
    <rPh sb="220" eb="221">
      <t>タカ</t>
    </rPh>
    <rPh sb="222" eb="224">
      <t>ジョウキョウ</t>
    </rPh>
    <rPh sb="246" eb="248">
      <t>タスウ</t>
    </rPh>
    <rPh sb="270" eb="271">
      <t>イ</t>
    </rPh>
    <phoneticPr fontId="1"/>
  </si>
  <si>
    <t>　経常収支比率については、高い水準を維持しているが、前年比より減少していること。また、今後の人口減少に伴い収益が減少することが予想されるため、引き続き費用節減等に取り組む必要がある。
　欠損金は生じておらず、経営の健全性は確保されているが、今後、収益の減少や維持管理費の増大が懸念される。
　流動比率は１００％を上回ったものの企業債残高の比率が高いため、依然として、類似団体と比較し低い状況にある。このため、企業債残高を減少させつつ、管路更新等の投資効率化について中長期的な改善に取り組む必要がある。
　企業債残高対給水収益比率は、企業債残高の減額に伴い減少傾向にあるが、事業の継続により増加が見込まれることから、企業債残高を適正に管理していく必要がある。
　料金回収率は、高い水準を維持していることから、引き続き現状維持に努める。
　給水原価は、類似団体より低い値を維持している。継続して維持管理費の削減に取り組む。
　施設利用率に対し有収率が低いのは、漏水量が増加しているものであり、漏水調査を重点的に実施し有収率の向上に努める。</t>
    <rPh sb="26" eb="29">
      <t>ゼンネンヒ</t>
    </rPh>
    <rPh sb="31" eb="33">
      <t>ゲンショウ</t>
    </rPh>
    <rPh sb="71" eb="72">
      <t>ヒ</t>
    </rPh>
    <rPh sb="73" eb="74">
      <t>ツヅ</t>
    </rPh>
    <rPh sb="79" eb="80">
      <t>トウ</t>
    </rPh>
    <rPh sb="275" eb="277">
      <t>ゲンガク</t>
    </rPh>
    <rPh sb="289" eb="291">
      <t>ジギョウ</t>
    </rPh>
    <rPh sb="292" eb="294">
      <t>ケイゾク</t>
    </rPh>
    <rPh sb="297" eb="299">
      <t>ゾウカ</t>
    </rPh>
    <rPh sb="300" eb="302">
      <t>ミコ</t>
    </rPh>
    <rPh sb="357" eb="358">
      <t>ヒ</t>
    </rPh>
    <rPh sb="359" eb="360">
      <t>ツヅ</t>
    </rPh>
    <rPh sb="361" eb="363">
      <t>ゲンジョウ</t>
    </rPh>
    <rPh sb="363" eb="365">
      <t>イジ</t>
    </rPh>
    <rPh sb="366" eb="367">
      <t>ツト</t>
    </rPh>
    <rPh sb="387" eb="388">
      <t>アタイ</t>
    </rPh>
    <rPh sb="389" eb="391">
      <t>イジ</t>
    </rPh>
    <rPh sb="409" eb="410">
      <t>ト</t>
    </rPh>
    <rPh sb="411" eb="412">
      <t>ク</t>
    </rPh>
    <rPh sb="436" eb="437">
      <t>リョウ</t>
    </rPh>
    <rPh sb="438" eb="440">
      <t>ゾウカ</t>
    </rPh>
    <rPh sb="452" eb="454">
      <t>チョウサ</t>
    </rPh>
    <rPh sb="455" eb="458">
      <t>ジュウテンテキ</t>
    </rPh>
    <rPh sb="459" eb="461">
      <t>ジッシ</t>
    </rPh>
    <rPh sb="466" eb="468">
      <t>コウジョウ</t>
    </rPh>
    <rPh sb="469" eb="470">
      <t>ツト</t>
    </rPh>
    <phoneticPr fontId="1"/>
  </si>
  <si>
    <t>　類似団体と比較すると、現状では一定程度健全な運営状況を維持していると判断されるが、近年、給水人口の減少等により水需要が低下し、水道事業の収益の大部分を占める給水収益は減少を続けており、経営環境はますます厳しい状況にある。このような状況下において、耐用年数を超える施設や管路の増加が顕著なため、維持・更新投資に要する費用も増大が見込まれ、そのための財源確保も課題となる。今後も、安全な水を安定供給するためには、老朽化した施設・設備の計画的な更新の促進に努め、経営戦略などの各種計画等に基づいた事業運営を継続していくとともに、長期的な視点に立ち、給水収益の確保策及び経費削減等の経営改善を検討する必要がある。</t>
    <rPh sb="105" eb="107">
      <t>ジョウキョウ</t>
    </rPh>
    <rPh sb="116" eb="118">
      <t>ジョウキョウ</t>
    </rPh>
    <rPh sb="147" eb="149">
      <t>イジ</t>
    </rPh>
    <rPh sb="164" eb="166">
      <t>ミコ</t>
    </rPh>
    <rPh sb="174" eb="176">
      <t>ザイゲン</t>
    </rPh>
    <rPh sb="176" eb="178">
      <t>カクホ</t>
    </rPh>
    <rPh sb="179" eb="181">
      <t>カダイ</t>
    </rPh>
    <rPh sb="205" eb="208">
      <t>ロウキュウカ</t>
    </rPh>
    <rPh sb="210" eb="212">
      <t>シセツ</t>
    </rPh>
    <rPh sb="213" eb="215">
      <t>セツビ</t>
    </rPh>
    <rPh sb="216" eb="219">
      <t>ケイカクテキ</t>
    </rPh>
    <rPh sb="220" eb="222">
      <t>コウシン</t>
    </rPh>
    <rPh sb="223" eb="225">
      <t>ソクシン</t>
    </rPh>
    <rPh sb="226" eb="227">
      <t>ツト</t>
    </rPh>
    <rPh sb="229" eb="231">
      <t>ケイエイ</t>
    </rPh>
    <rPh sb="231" eb="233">
      <t>センリャク</t>
    </rPh>
    <rPh sb="240" eb="241">
      <t>トウ</t>
    </rPh>
    <rPh sb="262" eb="265">
      <t>チョウキテキ</t>
    </rPh>
    <rPh sb="266" eb="268">
      <t>シテン</t>
    </rPh>
    <rPh sb="269" eb="270">
      <t>タ</t>
    </rPh>
    <rPh sb="279" eb="280">
      <t>サク</t>
    </rPh>
    <rPh sb="280" eb="281">
      <t>オヨ</t>
    </rPh>
    <rPh sb="282" eb="284">
      <t>ケイヒ</t>
    </rPh>
    <rPh sb="286" eb="287">
      <t>トウ</t>
    </rPh>
    <rPh sb="288" eb="290">
      <t>ケイエイ</t>
    </rPh>
    <rPh sb="290" eb="292">
      <t>カイゼン</t>
    </rPh>
    <rPh sb="293" eb="295">
      <t>ケントウ</t>
    </rPh>
    <rPh sb="297" eb="299">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</si>
</sst>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c:v>
                </c:pt>
                <c:pt idx="1">
                  <c:v>1.03</c:v>
                </c:pt>
                <c:pt idx="2" formatCode="#,##0.00;&quot;△&quot;#,##0.00">
                  <c:v>0</c:v>
                </c:pt>
                <c:pt idx="3">
                  <c:v>0.34</c:v>
                </c:pt>
                <c:pt idx="4">
                  <c:v>0.94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0.43</c:v>
                </c:pt>
                <c:pt idx="1">
                  <c:v>0.42</c:v>
                </c:pt>
                <c:pt idx="2">
                  <c:v>0.44</c:v>
                </c:pt>
                <c:pt idx="3">
                  <c:v>0.36</c:v>
                </c:pt>
                <c:pt idx="4">
                  <c:v>0.56999999999999995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81.81</c:v>
                </c:pt>
                <c:pt idx="1">
                  <c:v>75.989999999999995</c:v>
                </c:pt>
                <c:pt idx="2">
                  <c:v>76.900000000000006</c:v>
                </c:pt>
                <c:pt idx="3">
                  <c:v>75.22</c:v>
                </c:pt>
                <c:pt idx="4">
                  <c:v>75.98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55.22</c:v>
                </c:pt>
                <c:pt idx="1">
                  <c:v>54.05</c:v>
                </c:pt>
                <c:pt idx="2">
                  <c:v>54.43</c:v>
                </c:pt>
                <c:pt idx="3">
                  <c:v>50.09</c:v>
                </c:pt>
                <c:pt idx="4">
                  <c:v>50.1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66.069999999999993</c:v>
                </c:pt>
                <c:pt idx="1">
                  <c:v>70.739999999999995</c:v>
                </c:pt>
                <c:pt idx="2">
                  <c:v>68.91</c:v>
                </c:pt>
                <c:pt idx="3">
                  <c:v>69.95</c:v>
                </c:pt>
                <c:pt idx="4">
                  <c:v>67.56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80.930000000000007</c:v>
                </c:pt>
                <c:pt idx="1">
                  <c:v>80.510000000000005</c:v>
                </c:pt>
                <c:pt idx="2">
                  <c:v>79.44</c:v>
                </c:pt>
                <c:pt idx="3">
                  <c:v>77.599999999999994</c:v>
                </c:pt>
                <c:pt idx="4">
                  <c:v>77.3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128.54</c:v>
                </c:pt>
                <c:pt idx="1">
                  <c:v>128.21</c:v>
                </c:pt>
                <c:pt idx="2">
                  <c:v>133.16999999999999</c:v>
                </c:pt>
                <c:pt idx="3">
                  <c:v>135.47</c:v>
                </c:pt>
                <c:pt idx="4">
                  <c:v>126.4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108.76</c:v>
                </c:pt>
                <c:pt idx="1">
                  <c:v>108.46</c:v>
                </c:pt>
                <c:pt idx="2">
                  <c:v>109.02</c:v>
                </c:pt>
                <c:pt idx="3">
                  <c:v>105.77</c:v>
                </c:pt>
                <c:pt idx="4">
                  <c:v>104.82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55.42</c:v>
                </c:pt>
                <c:pt idx="1">
                  <c:v>56.42</c:v>
                </c:pt>
                <c:pt idx="2">
                  <c:v>57.41</c:v>
                </c:pt>
                <c:pt idx="3">
                  <c:v>58.65</c:v>
                </c:pt>
                <c:pt idx="4">
                  <c:v>59.45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47.97</c:v>
                </c:pt>
                <c:pt idx="1">
                  <c:v>49.12</c:v>
                </c:pt>
                <c:pt idx="2">
                  <c:v>49.39</c:v>
                </c:pt>
                <c:pt idx="3">
                  <c:v>48.41</c:v>
                </c:pt>
                <c:pt idx="4">
                  <c:v>50.02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15.33</c:v>
                </c:pt>
                <c:pt idx="1">
                  <c:v>16.760000000000002</c:v>
                </c:pt>
                <c:pt idx="2">
                  <c:v>18.57</c:v>
                </c:pt>
                <c:pt idx="3">
                  <c:v>18.64</c:v>
                </c:pt>
                <c:pt idx="4">
                  <c:v>19.510000000000002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7.48</c:v>
                </c:pt>
                <c:pt idx="1">
                  <c:v>11.94</c:v>
                </c:pt>
                <c:pt idx="2">
                  <c:v>11</c:v>
                </c:pt>
                <c:pt idx="3">
                  <c:v>28.03</c:v>
                </c:pt>
                <c:pt idx="4">
                  <c:v>26.73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63.14</c:v>
                </c:pt>
                <c:pt idx="1">
                  <c:v>63.85</c:v>
                </c:pt>
                <c:pt idx="2">
                  <c:v>79.95</c:v>
                </c:pt>
                <c:pt idx="3">
                  <c:v>105.05</c:v>
                </c:pt>
                <c:pt idx="4">
                  <c:v>124.56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359.7</c:v>
                </c:pt>
                <c:pt idx="1">
                  <c:v>362.93</c:v>
                </c:pt>
                <c:pt idx="2">
                  <c:v>371.81</c:v>
                </c:pt>
                <c:pt idx="3">
                  <c:v>305.33999999999997</c:v>
                </c:pt>
                <c:pt idx="4">
                  <c:v>310.01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565.16</c:v>
                </c:pt>
                <c:pt idx="1">
                  <c:v>534.59</c:v>
                </c:pt>
                <c:pt idx="2">
                  <c:v>515.52</c:v>
                </c:pt>
                <c:pt idx="3">
                  <c:v>480.58</c:v>
                </c:pt>
                <c:pt idx="4">
                  <c:v>468.44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447.01</c:v>
                </c:pt>
                <c:pt idx="1">
                  <c:v>439.05</c:v>
                </c:pt>
                <c:pt idx="2">
                  <c:v>465.85</c:v>
                </c:pt>
                <c:pt idx="3">
                  <c:v>561.34</c:v>
                </c:pt>
                <c:pt idx="4">
                  <c:v>538.33000000000004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125.3</c:v>
                </c:pt>
                <c:pt idx="1">
                  <c:v>124.53</c:v>
                </c:pt>
                <c:pt idx="2">
                  <c:v>131</c:v>
                </c:pt>
                <c:pt idx="3">
                  <c:v>133.46</c:v>
                </c:pt>
                <c:pt idx="4">
                  <c:v>123.67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95.81</c:v>
                </c:pt>
                <c:pt idx="1">
                  <c:v>95.26</c:v>
                </c:pt>
                <c:pt idx="2">
                  <c:v>92.39</c:v>
                </c:pt>
                <c:pt idx="3">
                  <c:v>84.82</c:v>
                </c:pt>
                <c:pt idx="4">
                  <c:v>82.29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202.66</c:v>
                </c:pt>
                <c:pt idx="1">
                  <c:v>203.7</c:v>
                </c:pt>
                <c:pt idx="2">
                  <c:v>194.35</c:v>
                </c:pt>
                <c:pt idx="3">
                  <c:v>190.23</c:v>
                </c:pt>
                <c:pt idx="4">
                  <c:v>206.68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189.58</c:v>
                </c:pt>
                <c:pt idx="1">
                  <c:v>192.82</c:v>
                </c:pt>
                <c:pt idx="2">
                  <c:v>192.98</c:v>
                </c:pt>
                <c:pt idx="3">
                  <c:v>224.82</c:v>
                </c:pt>
                <c:pt idx="4">
                  <c:v>230.85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V55" zoomScale="80" zoomScaleNormal="80"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8</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A8</v>
      </c>
      <c r="X8" s="26"/>
      <c r="Y8" s="26"/>
      <c r="Z8" s="26"/>
      <c r="AA8" s="26"/>
      <c r="AB8" s="26"/>
      <c r="AC8" s="26"/>
      <c r="AD8" s="26" t="str">
        <f>データ!$M$6</f>
        <v>非設置</v>
      </c>
      <c r="AE8" s="26"/>
      <c r="AF8" s="26"/>
      <c r="AG8" s="26"/>
      <c r="AH8" s="26"/>
      <c r="AI8" s="26"/>
      <c r="AJ8" s="26"/>
      <c r="AK8" s="2"/>
      <c r="AL8" s="29">
        <f>データ!$R$6</f>
        <v>10187</v>
      </c>
      <c r="AM8" s="29"/>
      <c r="AN8" s="29"/>
      <c r="AO8" s="29"/>
      <c r="AP8" s="29"/>
      <c r="AQ8" s="29"/>
      <c r="AR8" s="29"/>
      <c r="AS8" s="29"/>
      <c r="AT8" s="7">
        <f>データ!$S$6</f>
        <v>217.09</v>
      </c>
      <c r="AU8" s="15"/>
      <c r="AV8" s="15"/>
      <c r="AW8" s="15"/>
      <c r="AX8" s="15"/>
      <c r="AY8" s="15"/>
      <c r="AZ8" s="15"/>
      <c r="BA8" s="15"/>
      <c r="BB8" s="27">
        <f>データ!$T$6</f>
        <v>46.93</v>
      </c>
      <c r="BC8" s="27"/>
      <c r="BD8" s="27"/>
      <c r="BE8" s="27"/>
      <c r="BF8" s="27"/>
      <c r="BG8" s="27"/>
      <c r="BH8" s="27"/>
      <c r="BI8" s="27"/>
      <c r="BJ8" s="3"/>
      <c r="BK8" s="3"/>
      <c r="BL8" s="36" t="s">
        <v>4</v>
      </c>
      <c r="BM8" s="46"/>
      <c r="BN8" s="53" t="s">
        <v>20</v>
      </c>
      <c r="BO8" s="53"/>
      <c r="BP8" s="53"/>
      <c r="BQ8" s="53"/>
      <c r="BR8" s="53"/>
      <c r="BS8" s="53"/>
      <c r="BT8" s="53"/>
      <c r="BU8" s="53"/>
      <c r="BV8" s="53"/>
      <c r="BW8" s="53"/>
      <c r="BX8" s="53"/>
      <c r="BY8" s="57"/>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57.05</v>
      </c>
      <c r="J10" s="15"/>
      <c r="K10" s="15"/>
      <c r="L10" s="15"/>
      <c r="M10" s="15"/>
      <c r="N10" s="15"/>
      <c r="O10" s="24"/>
      <c r="P10" s="27">
        <f>データ!$P$6</f>
        <v>95.73</v>
      </c>
      <c r="Q10" s="27"/>
      <c r="R10" s="27"/>
      <c r="S10" s="27"/>
      <c r="T10" s="27"/>
      <c r="U10" s="27"/>
      <c r="V10" s="27"/>
      <c r="W10" s="29">
        <f>データ!$Q$6</f>
        <v>5049</v>
      </c>
      <c r="X10" s="29"/>
      <c r="Y10" s="29"/>
      <c r="Z10" s="29"/>
      <c r="AA10" s="29"/>
      <c r="AB10" s="29"/>
      <c r="AC10" s="29"/>
      <c r="AD10" s="2"/>
      <c r="AE10" s="2"/>
      <c r="AF10" s="2"/>
      <c r="AG10" s="2"/>
      <c r="AH10" s="2"/>
      <c r="AI10" s="2"/>
      <c r="AJ10" s="2"/>
      <c r="AK10" s="2"/>
      <c r="AL10" s="29">
        <f>データ!$U$6</f>
        <v>9689</v>
      </c>
      <c r="AM10" s="29"/>
      <c r="AN10" s="29"/>
      <c r="AO10" s="29"/>
      <c r="AP10" s="29"/>
      <c r="AQ10" s="29"/>
      <c r="AR10" s="29"/>
      <c r="AS10" s="29"/>
      <c r="AT10" s="7">
        <f>データ!$V$6</f>
        <v>43.36</v>
      </c>
      <c r="AU10" s="15"/>
      <c r="AV10" s="15"/>
      <c r="AW10" s="15"/>
      <c r="AX10" s="15"/>
      <c r="AY10" s="15"/>
      <c r="AZ10" s="15"/>
      <c r="BA10" s="15"/>
      <c r="BB10" s="27">
        <f>データ!$W$6</f>
        <v>223.45</v>
      </c>
      <c r="BC10" s="27"/>
      <c r="BD10" s="27"/>
      <c r="BE10" s="27"/>
      <c r="BF10" s="27"/>
      <c r="BG10" s="27"/>
      <c r="BH10" s="27"/>
      <c r="BI10" s="27"/>
      <c r="BJ10" s="2"/>
      <c r="BK10" s="2"/>
      <c r="BL10" s="38" t="s">
        <v>35</v>
      </c>
      <c r="BM10" s="48"/>
      <c r="BN10" s="55" t="s">
        <v>16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44</v>
      </c>
      <c r="F84" s="12" t="s">
        <v>46</v>
      </c>
      <c r="G84" s="12" t="s">
        <v>47</v>
      </c>
      <c r="H84" s="12" t="s">
        <v>40</v>
      </c>
      <c r="I84" s="12" t="s">
        <v>0</v>
      </c>
      <c r="J84" s="12" t="s">
        <v>28</v>
      </c>
      <c r="K84" s="12" t="s">
        <v>48</v>
      </c>
      <c r="L84" s="12" t="s">
        <v>50</v>
      </c>
      <c r="M84" s="12" t="s">
        <v>32</v>
      </c>
      <c r="N84" s="12" t="s">
        <v>52</v>
      </c>
      <c r="O84" s="12" t="s">
        <v>54</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lJdoZl45KBkS04waVqs2By/A+2K9R8lz+9fk3kx+D45YWP0DLEv27vCKJ8vhnuObBJ8gq7EFKDANv+AaK2b0IA==" saltValue="MusoTM+S3VKj7cLenuwBR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49</v>
      </c>
      <c r="C3" s="67" t="s">
        <v>57</v>
      </c>
      <c r="D3" s="67" t="s">
        <v>58</v>
      </c>
      <c r="E3" s="67" t="s">
        <v>7</v>
      </c>
      <c r="F3" s="67" t="s">
        <v>9</v>
      </c>
      <c r="G3" s="67" t="s">
        <v>24</v>
      </c>
      <c r="H3" s="75" t="s">
        <v>29</v>
      </c>
      <c r="I3" s="78"/>
      <c r="J3" s="78"/>
      <c r="K3" s="78"/>
      <c r="L3" s="78"/>
      <c r="M3" s="78"/>
      <c r="N3" s="78"/>
      <c r="O3" s="78"/>
      <c r="P3" s="78"/>
      <c r="Q3" s="78"/>
      <c r="R3" s="78"/>
      <c r="S3" s="78"/>
      <c r="T3" s="78"/>
      <c r="U3" s="78"/>
      <c r="V3" s="78"/>
      <c r="W3" s="82"/>
      <c r="X3" s="84" t="s">
        <v>53</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59</v>
      </c>
      <c r="B4" s="68"/>
      <c r="C4" s="68"/>
      <c r="D4" s="68"/>
      <c r="E4" s="68"/>
      <c r="F4" s="68"/>
      <c r="G4" s="68"/>
      <c r="H4" s="76"/>
      <c r="I4" s="79"/>
      <c r="J4" s="79"/>
      <c r="K4" s="79"/>
      <c r="L4" s="79"/>
      <c r="M4" s="79"/>
      <c r="N4" s="79"/>
      <c r="O4" s="79"/>
      <c r="P4" s="79"/>
      <c r="Q4" s="79"/>
      <c r="R4" s="79"/>
      <c r="S4" s="79"/>
      <c r="T4" s="79"/>
      <c r="U4" s="79"/>
      <c r="V4" s="79"/>
      <c r="W4" s="83"/>
      <c r="X4" s="85" t="s">
        <v>51</v>
      </c>
      <c r="Y4" s="85"/>
      <c r="Z4" s="85"/>
      <c r="AA4" s="85"/>
      <c r="AB4" s="85"/>
      <c r="AC4" s="85"/>
      <c r="AD4" s="85"/>
      <c r="AE4" s="85"/>
      <c r="AF4" s="85"/>
      <c r="AG4" s="85"/>
      <c r="AH4" s="85"/>
      <c r="AI4" s="85" t="s">
        <v>43</v>
      </c>
      <c r="AJ4" s="85"/>
      <c r="AK4" s="85"/>
      <c r="AL4" s="85"/>
      <c r="AM4" s="85"/>
      <c r="AN4" s="85"/>
      <c r="AO4" s="85"/>
      <c r="AP4" s="85"/>
      <c r="AQ4" s="85"/>
      <c r="AR4" s="85"/>
      <c r="AS4" s="85"/>
      <c r="AT4" s="85" t="s">
        <v>37</v>
      </c>
      <c r="AU4" s="85"/>
      <c r="AV4" s="85"/>
      <c r="AW4" s="85"/>
      <c r="AX4" s="85"/>
      <c r="AY4" s="85"/>
      <c r="AZ4" s="85"/>
      <c r="BA4" s="85"/>
      <c r="BB4" s="85"/>
      <c r="BC4" s="85"/>
      <c r="BD4" s="85"/>
      <c r="BE4" s="85" t="s">
        <v>61</v>
      </c>
      <c r="BF4" s="85"/>
      <c r="BG4" s="85"/>
      <c r="BH4" s="85"/>
      <c r="BI4" s="85"/>
      <c r="BJ4" s="85"/>
      <c r="BK4" s="85"/>
      <c r="BL4" s="85"/>
      <c r="BM4" s="85"/>
      <c r="BN4" s="85"/>
      <c r="BO4" s="85"/>
      <c r="BP4" s="85" t="s">
        <v>34</v>
      </c>
      <c r="BQ4" s="85"/>
      <c r="BR4" s="85"/>
      <c r="BS4" s="85"/>
      <c r="BT4" s="85"/>
      <c r="BU4" s="85"/>
      <c r="BV4" s="85"/>
      <c r="BW4" s="85"/>
      <c r="BX4" s="85"/>
      <c r="BY4" s="85"/>
      <c r="BZ4" s="85"/>
      <c r="CA4" s="85" t="s">
        <v>62</v>
      </c>
      <c r="CB4" s="85"/>
      <c r="CC4" s="85"/>
      <c r="CD4" s="85"/>
      <c r="CE4" s="85"/>
      <c r="CF4" s="85"/>
      <c r="CG4" s="85"/>
      <c r="CH4" s="85"/>
      <c r="CI4" s="85"/>
      <c r="CJ4" s="85"/>
      <c r="CK4" s="85"/>
      <c r="CL4" s="85" t="s">
        <v>64</v>
      </c>
      <c r="CM4" s="85"/>
      <c r="CN4" s="85"/>
      <c r="CO4" s="85"/>
      <c r="CP4" s="85"/>
      <c r="CQ4" s="85"/>
      <c r="CR4" s="85"/>
      <c r="CS4" s="85"/>
      <c r="CT4" s="85"/>
      <c r="CU4" s="85"/>
      <c r="CV4" s="85"/>
      <c r="CW4" s="85" t="s">
        <v>65</v>
      </c>
      <c r="CX4" s="85"/>
      <c r="CY4" s="85"/>
      <c r="CZ4" s="85"/>
      <c r="DA4" s="85"/>
      <c r="DB4" s="85"/>
      <c r="DC4" s="85"/>
      <c r="DD4" s="85"/>
      <c r="DE4" s="85"/>
      <c r="DF4" s="85"/>
      <c r="DG4" s="85"/>
      <c r="DH4" s="85" t="s">
        <v>66</v>
      </c>
      <c r="DI4" s="85"/>
      <c r="DJ4" s="85"/>
      <c r="DK4" s="85"/>
      <c r="DL4" s="85"/>
      <c r="DM4" s="85"/>
      <c r="DN4" s="85"/>
      <c r="DO4" s="85"/>
      <c r="DP4" s="85"/>
      <c r="DQ4" s="85"/>
      <c r="DR4" s="85"/>
      <c r="DS4" s="85" t="s">
        <v>60</v>
      </c>
      <c r="DT4" s="85"/>
      <c r="DU4" s="85"/>
      <c r="DV4" s="85"/>
      <c r="DW4" s="85"/>
      <c r="DX4" s="85"/>
      <c r="DY4" s="85"/>
      <c r="DZ4" s="85"/>
      <c r="EA4" s="85"/>
      <c r="EB4" s="85"/>
      <c r="EC4" s="85"/>
      <c r="ED4" s="85" t="s">
        <v>67</v>
      </c>
      <c r="EE4" s="85"/>
      <c r="EF4" s="85"/>
      <c r="EG4" s="85"/>
      <c r="EH4" s="85"/>
      <c r="EI4" s="85"/>
      <c r="EJ4" s="85"/>
      <c r="EK4" s="85"/>
      <c r="EL4" s="85"/>
      <c r="EM4" s="85"/>
      <c r="EN4" s="85"/>
    </row>
    <row r="5" spans="1:144">
      <c r="A5" s="65" t="s">
        <v>27</v>
      </c>
      <c r="B5" s="69"/>
      <c r="C5" s="69"/>
      <c r="D5" s="69"/>
      <c r="E5" s="69"/>
      <c r="F5" s="69"/>
      <c r="G5" s="69"/>
      <c r="H5" s="77" t="s">
        <v>56</v>
      </c>
      <c r="I5" s="77" t="s">
        <v>68</v>
      </c>
      <c r="J5" s="77" t="s">
        <v>69</v>
      </c>
      <c r="K5" s="77" t="s">
        <v>70</v>
      </c>
      <c r="L5" s="77" t="s">
        <v>71</v>
      </c>
      <c r="M5" s="77" t="s">
        <v>8</v>
      </c>
      <c r="N5" s="77" t="s">
        <v>72</v>
      </c>
      <c r="O5" s="77" t="s">
        <v>73</v>
      </c>
      <c r="P5" s="77" t="s">
        <v>74</v>
      </c>
      <c r="Q5" s="77" t="s">
        <v>75</v>
      </c>
      <c r="R5" s="77" t="s">
        <v>76</v>
      </c>
      <c r="S5" s="77" t="s">
        <v>78</v>
      </c>
      <c r="T5" s="77" t="s">
        <v>63</v>
      </c>
      <c r="U5" s="77" t="s">
        <v>79</v>
      </c>
      <c r="V5" s="77" t="s">
        <v>80</v>
      </c>
      <c r="W5" s="77" t="s">
        <v>81</v>
      </c>
      <c r="X5" s="77" t="s">
        <v>82</v>
      </c>
      <c r="Y5" s="77" t="s">
        <v>83</v>
      </c>
      <c r="Z5" s="77" t="s">
        <v>84</v>
      </c>
      <c r="AA5" s="77" t="s">
        <v>85</v>
      </c>
      <c r="AB5" s="77" t="s">
        <v>86</v>
      </c>
      <c r="AC5" s="77" t="s">
        <v>88</v>
      </c>
      <c r="AD5" s="77" t="s">
        <v>89</v>
      </c>
      <c r="AE5" s="77" t="s">
        <v>90</v>
      </c>
      <c r="AF5" s="77" t="s">
        <v>91</v>
      </c>
      <c r="AG5" s="77" t="s">
        <v>92</v>
      </c>
      <c r="AH5" s="77" t="s">
        <v>42</v>
      </c>
      <c r="AI5" s="77" t="s">
        <v>82</v>
      </c>
      <c r="AJ5" s="77" t="s">
        <v>83</v>
      </c>
      <c r="AK5" s="77" t="s">
        <v>84</v>
      </c>
      <c r="AL5" s="77" t="s">
        <v>85</v>
      </c>
      <c r="AM5" s="77" t="s">
        <v>86</v>
      </c>
      <c r="AN5" s="77" t="s">
        <v>88</v>
      </c>
      <c r="AO5" s="77" t="s">
        <v>89</v>
      </c>
      <c r="AP5" s="77" t="s">
        <v>90</v>
      </c>
      <c r="AQ5" s="77" t="s">
        <v>91</v>
      </c>
      <c r="AR5" s="77" t="s">
        <v>92</v>
      </c>
      <c r="AS5" s="77" t="s">
        <v>87</v>
      </c>
      <c r="AT5" s="77" t="s">
        <v>82</v>
      </c>
      <c r="AU5" s="77" t="s">
        <v>83</v>
      </c>
      <c r="AV5" s="77" t="s">
        <v>84</v>
      </c>
      <c r="AW5" s="77" t="s">
        <v>85</v>
      </c>
      <c r="AX5" s="77" t="s">
        <v>86</v>
      </c>
      <c r="AY5" s="77" t="s">
        <v>88</v>
      </c>
      <c r="AZ5" s="77" t="s">
        <v>89</v>
      </c>
      <c r="BA5" s="77" t="s">
        <v>90</v>
      </c>
      <c r="BB5" s="77" t="s">
        <v>91</v>
      </c>
      <c r="BC5" s="77" t="s">
        <v>92</v>
      </c>
      <c r="BD5" s="77" t="s">
        <v>87</v>
      </c>
      <c r="BE5" s="77" t="s">
        <v>82</v>
      </c>
      <c r="BF5" s="77" t="s">
        <v>83</v>
      </c>
      <c r="BG5" s="77" t="s">
        <v>84</v>
      </c>
      <c r="BH5" s="77" t="s">
        <v>85</v>
      </c>
      <c r="BI5" s="77" t="s">
        <v>86</v>
      </c>
      <c r="BJ5" s="77" t="s">
        <v>88</v>
      </c>
      <c r="BK5" s="77" t="s">
        <v>89</v>
      </c>
      <c r="BL5" s="77" t="s">
        <v>90</v>
      </c>
      <c r="BM5" s="77" t="s">
        <v>91</v>
      </c>
      <c r="BN5" s="77" t="s">
        <v>92</v>
      </c>
      <c r="BO5" s="77" t="s">
        <v>87</v>
      </c>
      <c r="BP5" s="77" t="s">
        <v>82</v>
      </c>
      <c r="BQ5" s="77" t="s">
        <v>83</v>
      </c>
      <c r="BR5" s="77" t="s">
        <v>84</v>
      </c>
      <c r="BS5" s="77" t="s">
        <v>85</v>
      </c>
      <c r="BT5" s="77" t="s">
        <v>86</v>
      </c>
      <c r="BU5" s="77" t="s">
        <v>88</v>
      </c>
      <c r="BV5" s="77" t="s">
        <v>89</v>
      </c>
      <c r="BW5" s="77" t="s">
        <v>90</v>
      </c>
      <c r="BX5" s="77" t="s">
        <v>91</v>
      </c>
      <c r="BY5" s="77" t="s">
        <v>92</v>
      </c>
      <c r="BZ5" s="77" t="s">
        <v>87</v>
      </c>
      <c r="CA5" s="77" t="s">
        <v>82</v>
      </c>
      <c r="CB5" s="77" t="s">
        <v>83</v>
      </c>
      <c r="CC5" s="77" t="s">
        <v>84</v>
      </c>
      <c r="CD5" s="77" t="s">
        <v>85</v>
      </c>
      <c r="CE5" s="77" t="s">
        <v>86</v>
      </c>
      <c r="CF5" s="77" t="s">
        <v>88</v>
      </c>
      <c r="CG5" s="77" t="s">
        <v>89</v>
      </c>
      <c r="CH5" s="77" t="s">
        <v>90</v>
      </c>
      <c r="CI5" s="77" t="s">
        <v>91</v>
      </c>
      <c r="CJ5" s="77" t="s">
        <v>92</v>
      </c>
      <c r="CK5" s="77" t="s">
        <v>87</v>
      </c>
      <c r="CL5" s="77" t="s">
        <v>82</v>
      </c>
      <c r="CM5" s="77" t="s">
        <v>83</v>
      </c>
      <c r="CN5" s="77" t="s">
        <v>84</v>
      </c>
      <c r="CO5" s="77" t="s">
        <v>85</v>
      </c>
      <c r="CP5" s="77" t="s">
        <v>86</v>
      </c>
      <c r="CQ5" s="77" t="s">
        <v>88</v>
      </c>
      <c r="CR5" s="77" t="s">
        <v>89</v>
      </c>
      <c r="CS5" s="77" t="s">
        <v>90</v>
      </c>
      <c r="CT5" s="77" t="s">
        <v>91</v>
      </c>
      <c r="CU5" s="77" t="s">
        <v>92</v>
      </c>
      <c r="CV5" s="77" t="s">
        <v>87</v>
      </c>
      <c r="CW5" s="77" t="s">
        <v>82</v>
      </c>
      <c r="CX5" s="77" t="s">
        <v>83</v>
      </c>
      <c r="CY5" s="77" t="s">
        <v>84</v>
      </c>
      <c r="CZ5" s="77" t="s">
        <v>85</v>
      </c>
      <c r="DA5" s="77" t="s">
        <v>86</v>
      </c>
      <c r="DB5" s="77" t="s">
        <v>88</v>
      </c>
      <c r="DC5" s="77" t="s">
        <v>89</v>
      </c>
      <c r="DD5" s="77" t="s">
        <v>90</v>
      </c>
      <c r="DE5" s="77" t="s">
        <v>91</v>
      </c>
      <c r="DF5" s="77" t="s">
        <v>92</v>
      </c>
      <c r="DG5" s="77" t="s">
        <v>87</v>
      </c>
      <c r="DH5" s="77" t="s">
        <v>82</v>
      </c>
      <c r="DI5" s="77" t="s">
        <v>83</v>
      </c>
      <c r="DJ5" s="77" t="s">
        <v>84</v>
      </c>
      <c r="DK5" s="77" t="s">
        <v>85</v>
      </c>
      <c r="DL5" s="77" t="s">
        <v>86</v>
      </c>
      <c r="DM5" s="77" t="s">
        <v>88</v>
      </c>
      <c r="DN5" s="77" t="s">
        <v>89</v>
      </c>
      <c r="DO5" s="77" t="s">
        <v>90</v>
      </c>
      <c r="DP5" s="77" t="s">
        <v>91</v>
      </c>
      <c r="DQ5" s="77" t="s">
        <v>92</v>
      </c>
      <c r="DR5" s="77" t="s">
        <v>87</v>
      </c>
      <c r="DS5" s="77" t="s">
        <v>82</v>
      </c>
      <c r="DT5" s="77" t="s">
        <v>83</v>
      </c>
      <c r="DU5" s="77" t="s">
        <v>84</v>
      </c>
      <c r="DV5" s="77" t="s">
        <v>85</v>
      </c>
      <c r="DW5" s="77" t="s">
        <v>86</v>
      </c>
      <c r="DX5" s="77" t="s">
        <v>88</v>
      </c>
      <c r="DY5" s="77" t="s">
        <v>89</v>
      </c>
      <c r="DZ5" s="77" t="s">
        <v>90</v>
      </c>
      <c r="EA5" s="77" t="s">
        <v>91</v>
      </c>
      <c r="EB5" s="77" t="s">
        <v>92</v>
      </c>
      <c r="EC5" s="77" t="s">
        <v>87</v>
      </c>
      <c r="ED5" s="77" t="s">
        <v>82</v>
      </c>
      <c r="EE5" s="77" t="s">
        <v>83</v>
      </c>
      <c r="EF5" s="77" t="s">
        <v>84</v>
      </c>
      <c r="EG5" s="77" t="s">
        <v>85</v>
      </c>
      <c r="EH5" s="77" t="s">
        <v>86</v>
      </c>
      <c r="EI5" s="77" t="s">
        <v>88</v>
      </c>
      <c r="EJ5" s="77" t="s">
        <v>89</v>
      </c>
      <c r="EK5" s="77" t="s">
        <v>90</v>
      </c>
      <c r="EL5" s="77" t="s">
        <v>91</v>
      </c>
      <c r="EM5" s="77" t="s">
        <v>92</v>
      </c>
      <c r="EN5" s="77" t="s">
        <v>87</v>
      </c>
    </row>
    <row r="6" spans="1:144" s="64" customFormat="1">
      <c r="A6" s="65" t="s">
        <v>93</v>
      </c>
      <c r="B6" s="70">
        <f t="shared" ref="B6:W6" si="1">B7</f>
        <v>2022</v>
      </c>
      <c r="C6" s="70">
        <f t="shared" si="1"/>
        <v>23019</v>
      </c>
      <c r="D6" s="70">
        <f t="shared" si="1"/>
        <v>46</v>
      </c>
      <c r="E6" s="70">
        <f t="shared" si="1"/>
        <v>1</v>
      </c>
      <c r="F6" s="70">
        <f t="shared" si="1"/>
        <v>0</v>
      </c>
      <c r="G6" s="70">
        <f t="shared" si="1"/>
        <v>1</v>
      </c>
      <c r="H6" s="70" t="str">
        <f t="shared" si="1"/>
        <v>青森県　平内町</v>
      </c>
      <c r="I6" s="70" t="str">
        <f t="shared" si="1"/>
        <v>法適用</v>
      </c>
      <c r="J6" s="70" t="str">
        <f t="shared" si="1"/>
        <v>水道事業</v>
      </c>
      <c r="K6" s="70" t="str">
        <f t="shared" si="1"/>
        <v>末端給水事業</v>
      </c>
      <c r="L6" s="70" t="str">
        <f t="shared" si="1"/>
        <v>A8</v>
      </c>
      <c r="M6" s="70" t="str">
        <f t="shared" si="1"/>
        <v>非設置</v>
      </c>
      <c r="N6" s="80" t="str">
        <f t="shared" si="1"/>
        <v>-</v>
      </c>
      <c r="O6" s="80">
        <f t="shared" si="1"/>
        <v>57.05</v>
      </c>
      <c r="P6" s="80">
        <f t="shared" si="1"/>
        <v>95.73</v>
      </c>
      <c r="Q6" s="80">
        <f t="shared" si="1"/>
        <v>5049</v>
      </c>
      <c r="R6" s="80">
        <f t="shared" si="1"/>
        <v>10187</v>
      </c>
      <c r="S6" s="80">
        <f t="shared" si="1"/>
        <v>217.09</v>
      </c>
      <c r="T6" s="80">
        <f t="shared" si="1"/>
        <v>46.93</v>
      </c>
      <c r="U6" s="80">
        <f t="shared" si="1"/>
        <v>9689</v>
      </c>
      <c r="V6" s="80">
        <f t="shared" si="1"/>
        <v>43.36</v>
      </c>
      <c r="W6" s="80">
        <f t="shared" si="1"/>
        <v>223.45</v>
      </c>
      <c r="X6" s="86">
        <f t="shared" ref="X6:AG6" si="2">IF(X7="",NA(),X7)</f>
        <v>128.54</v>
      </c>
      <c r="Y6" s="86">
        <f t="shared" si="2"/>
        <v>128.21</v>
      </c>
      <c r="Z6" s="86">
        <f t="shared" si="2"/>
        <v>133.16999999999999</v>
      </c>
      <c r="AA6" s="86">
        <f t="shared" si="2"/>
        <v>135.47</v>
      </c>
      <c r="AB6" s="86">
        <f t="shared" si="2"/>
        <v>126.4</v>
      </c>
      <c r="AC6" s="86">
        <f t="shared" si="2"/>
        <v>108.76</v>
      </c>
      <c r="AD6" s="86">
        <f t="shared" si="2"/>
        <v>108.46</v>
      </c>
      <c r="AE6" s="86">
        <f t="shared" si="2"/>
        <v>109.02</v>
      </c>
      <c r="AF6" s="86">
        <f t="shared" si="2"/>
        <v>105.77</v>
      </c>
      <c r="AG6" s="86">
        <f t="shared" si="2"/>
        <v>104.82</v>
      </c>
      <c r="AH6" s="80" t="str">
        <f>IF(AH7="","",IF(AH7="-","【-】","【"&amp;SUBSTITUTE(TEXT(AH7,"#,##0.00"),"-","△")&amp;"】"))</f>
        <v>【108.70】</v>
      </c>
      <c r="AI6" s="80">
        <f t="shared" ref="AI6:AR6" si="3">IF(AI7="",NA(),AI7)</f>
        <v>0</v>
      </c>
      <c r="AJ6" s="80">
        <f t="shared" si="3"/>
        <v>0</v>
      </c>
      <c r="AK6" s="80">
        <f t="shared" si="3"/>
        <v>0</v>
      </c>
      <c r="AL6" s="80">
        <f t="shared" si="3"/>
        <v>0</v>
      </c>
      <c r="AM6" s="80">
        <f t="shared" si="3"/>
        <v>0</v>
      </c>
      <c r="AN6" s="86">
        <f t="shared" si="3"/>
        <v>7.48</v>
      </c>
      <c r="AO6" s="86">
        <f t="shared" si="3"/>
        <v>11.94</v>
      </c>
      <c r="AP6" s="86">
        <f t="shared" si="3"/>
        <v>11</v>
      </c>
      <c r="AQ6" s="86">
        <f t="shared" si="3"/>
        <v>28.03</v>
      </c>
      <c r="AR6" s="86">
        <f t="shared" si="3"/>
        <v>26.73</v>
      </c>
      <c r="AS6" s="80" t="str">
        <f>IF(AS7="","",IF(AS7="-","【-】","【"&amp;SUBSTITUTE(TEXT(AS7,"#,##0.00"),"-","△")&amp;"】"))</f>
        <v>【1.34】</v>
      </c>
      <c r="AT6" s="86">
        <f t="shared" ref="AT6:BC6" si="4">IF(AT7="",NA(),AT7)</f>
        <v>63.14</v>
      </c>
      <c r="AU6" s="86">
        <f t="shared" si="4"/>
        <v>63.85</v>
      </c>
      <c r="AV6" s="86">
        <f t="shared" si="4"/>
        <v>79.95</v>
      </c>
      <c r="AW6" s="86">
        <f t="shared" si="4"/>
        <v>105.05</v>
      </c>
      <c r="AX6" s="86">
        <f t="shared" si="4"/>
        <v>124.56</v>
      </c>
      <c r="AY6" s="86">
        <f t="shared" si="4"/>
        <v>359.7</v>
      </c>
      <c r="AZ6" s="86">
        <f t="shared" si="4"/>
        <v>362.93</v>
      </c>
      <c r="BA6" s="86">
        <f t="shared" si="4"/>
        <v>371.81</v>
      </c>
      <c r="BB6" s="86">
        <f t="shared" si="4"/>
        <v>305.33999999999997</v>
      </c>
      <c r="BC6" s="86">
        <f t="shared" si="4"/>
        <v>310.01</v>
      </c>
      <c r="BD6" s="80" t="str">
        <f>IF(BD7="","",IF(BD7="-","【-】","【"&amp;SUBSTITUTE(TEXT(BD7,"#,##0.00"),"-","△")&amp;"】"))</f>
        <v>【252.29】</v>
      </c>
      <c r="BE6" s="86">
        <f t="shared" ref="BE6:BN6" si="5">IF(BE7="",NA(),BE7)</f>
        <v>565.16</v>
      </c>
      <c r="BF6" s="86">
        <f t="shared" si="5"/>
        <v>534.59</v>
      </c>
      <c r="BG6" s="86">
        <f t="shared" si="5"/>
        <v>515.52</v>
      </c>
      <c r="BH6" s="86">
        <f t="shared" si="5"/>
        <v>480.58</v>
      </c>
      <c r="BI6" s="86">
        <f t="shared" si="5"/>
        <v>468.44</v>
      </c>
      <c r="BJ6" s="86">
        <f t="shared" si="5"/>
        <v>447.01</v>
      </c>
      <c r="BK6" s="86">
        <f t="shared" si="5"/>
        <v>439.05</v>
      </c>
      <c r="BL6" s="86">
        <f t="shared" si="5"/>
        <v>465.85</v>
      </c>
      <c r="BM6" s="86">
        <f t="shared" si="5"/>
        <v>561.34</v>
      </c>
      <c r="BN6" s="86">
        <f t="shared" si="5"/>
        <v>538.33000000000004</v>
      </c>
      <c r="BO6" s="80" t="str">
        <f>IF(BO7="","",IF(BO7="-","【-】","【"&amp;SUBSTITUTE(TEXT(BO7,"#,##0.00"),"-","△")&amp;"】"))</f>
        <v>【268.07】</v>
      </c>
      <c r="BP6" s="86">
        <f t="shared" ref="BP6:BY6" si="6">IF(BP7="",NA(),BP7)</f>
        <v>125.3</v>
      </c>
      <c r="BQ6" s="86">
        <f t="shared" si="6"/>
        <v>124.53</v>
      </c>
      <c r="BR6" s="86">
        <f t="shared" si="6"/>
        <v>131</v>
      </c>
      <c r="BS6" s="86">
        <f t="shared" si="6"/>
        <v>133.46</v>
      </c>
      <c r="BT6" s="86">
        <f t="shared" si="6"/>
        <v>123.67</v>
      </c>
      <c r="BU6" s="86">
        <f t="shared" si="6"/>
        <v>95.81</v>
      </c>
      <c r="BV6" s="86">
        <f t="shared" si="6"/>
        <v>95.26</v>
      </c>
      <c r="BW6" s="86">
        <f t="shared" si="6"/>
        <v>92.39</v>
      </c>
      <c r="BX6" s="86">
        <f t="shared" si="6"/>
        <v>84.82</v>
      </c>
      <c r="BY6" s="86">
        <f t="shared" si="6"/>
        <v>82.29</v>
      </c>
      <c r="BZ6" s="80" t="str">
        <f>IF(BZ7="","",IF(BZ7="-","【-】","【"&amp;SUBSTITUTE(TEXT(BZ7,"#,##0.00"),"-","△")&amp;"】"))</f>
        <v>【97.47】</v>
      </c>
      <c r="CA6" s="86">
        <f t="shared" ref="CA6:CJ6" si="7">IF(CA7="",NA(),CA7)</f>
        <v>202.66</v>
      </c>
      <c r="CB6" s="86">
        <f t="shared" si="7"/>
        <v>203.7</v>
      </c>
      <c r="CC6" s="86">
        <f t="shared" si="7"/>
        <v>194.35</v>
      </c>
      <c r="CD6" s="86">
        <f t="shared" si="7"/>
        <v>190.23</v>
      </c>
      <c r="CE6" s="86">
        <f t="shared" si="7"/>
        <v>206.68</v>
      </c>
      <c r="CF6" s="86">
        <f t="shared" si="7"/>
        <v>189.58</v>
      </c>
      <c r="CG6" s="86">
        <f t="shared" si="7"/>
        <v>192.82</v>
      </c>
      <c r="CH6" s="86">
        <f t="shared" si="7"/>
        <v>192.98</v>
      </c>
      <c r="CI6" s="86">
        <f t="shared" si="7"/>
        <v>224.82</v>
      </c>
      <c r="CJ6" s="86">
        <f t="shared" si="7"/>
        <v>230.85</v>
      </c>
      <c r="CK6" s="80" t="str">
        <f>IF(CK7="","",IF(CK7="-","【-】","【"&amp;SUBSTITUTE(TEXT(CK7,"#,##0.00"),"-","△")&amp;"】"))</f>
        <v>【174.75】</v>
      </c>
      <c r="CL6" s="86">
        <f t="shared" ref="CL6:CU6" si="8">IF(CL7="",NA(),CL7)</f>
        <v>81.81</v>
      </c>
      <c r="CM6" s="86">
        <f t="shared" si="8"/>
        <v>75.989999999999995</v>
      </c>
      <c r="CN6" s="86">
        <f t="shared" si="8"/>
        <v>76.900000000000006</v>
      </c>
      <c r="CO6" s="86">
        <f t="shared" si="8"/>
        <v>75.22</v>
      </c>
      <c r="CP6" s="86">
        <f t="shared" si="8"/>
        <v>75.98</v>
      </c>
      <c r="CQ6" s="86">
        <f t="shared" si="8"/>
        <v>55.22</v>
      </c>
      <c r="CR6" s="86">
        <f t="shared" si="8"/>
        <v>54.05</v>
      </c>
      <c r="CS6" s="86">
        <f t="shared" si="8"/>
        <v>54.43</v>
      </c>
      <c r="CT6" s="86">
        <f t="shared" si="8"/>
        <v>50.09</v>
      </c>
      <c r="CU6" s="86">
        <f t="shared" si="8"/>
        <v>50.1</v>
      </c>
      <c r="CV6" s="80" t="str">
        <f>IF(CV7="","",IF(CV7="-","【-】","【"&amp;SUBSTITUTE(TEXT(CV7,"#,##0.00"),"-","△")&amp;"】"))</f>
        <v>【59.97】</v>
      </c>
      <c r="CW6" s="86">
        <f t="shared" ref="CW6:DF6" si="9">IF(CW7="",NA(),CW7)</f>
        <v>66.069999999999993</v>
      </c>
      <c r="CX6" s="86">
        <f t="shared" si="9"/>
        <v>70.739999999999995</v>
      </c>
      <c r="CY6" s="86">
        <f t="shared" si="9"/>
        <v>68.91</v>
      </c>
      <c r="CZ6" s="86">
        <f t="shared" si="9"/>
        <v>69.95</v>
      </c>
      <c r="DA6" s="86">
        <f t="shared" si="9"/>
        <v>67.56</v>
      </c>
      <c r="DB6" s="86">
        <f t="shared" si="9"/>
        <v>80.930000000000007</v>
      </c>
      <c r="DC6" s="86">
        <f t="shared" si="9"/>
        <v>80.510000000000005</v>
      </c>
      <c r="DD6" s="86">
        <f t="shared" si="9"/>
        <v>79.44</v>
      </c>
      <c r="DE6" s="86">
        <f t="shared" si="9"/>
        <v>77.599999999999994</v>
      </c>
      <c r="DF6" s="86">
        <f t="shared" si="9"/>
        <v>77.3</v>
      </c>
      <c r="DG6" s="80" t="str">
        <f>IF(DG7="","",IF(DG7="-","【-】","【"&amp;SUBSTITUTE(TEXT(DG7,"#,##0.00"),"-","△")&amp;"】"))</f>
        <v>【89.76】</v>
      </c>
      <c r="DH6" s="86">
        <f t="shared" ref="DH6:DQ6" si="10">IF(DH7="",NA(),DH7)</f>
        <v>55.42</v>
      </c>
      <c r="DI6" s="86">
        <f t="shared" si="10"/>
        <v>56.42</v>
      </c>
      <c r="DJ6" s="86">
        <f t="shared" si="10"/>
        <v>57.41</v>
      </c>
      <c r="DK6" s="86">
        <f t="shared" si="10"/>
        <v>58.65</v>
      </c>
      <c r="DL6" s="86">
        <f t="shared" si="10"/>
        <v>59.45</v>
      </c>
      <c r="DM6" s="86">
        <f t="shared" si="10"/>
        <v>47.97</v>
      </c>
      <c r="DN6" s="86">
        <f t="shared" si="10"/>
        <v>49.12</v>
      </c>
      <c r="DO6" s="86">
        <f t="shared" si="10"/>
        <v>49.39</v>
      </c>
      <c r="DP6" s="86">
        <f t="shared" si="10"/>
        <v>48.41</v>
      </c>
      <c r="DQ6" s="86">
        <f t="shared" si="10"/>
        <v>50.02</v>
      </c>
      <c r="DR6" s="80" t="str">
        <f>IF(DR7="","",IF(DR7="-","【-】","【"&amp;SUBSTITUTE(TEXT(DR7,"#,##0.00"),"-","△")&amp;"】"))</f>
        <v>【51.51】</v>
      </c>
      <c r="DS6" s="80">
        <f t="shared" ref="DS6:EB6" si="11">IF(DS7="",NA(),DS7)</f>
        <v>0</v>
      </c>
      <c r="DT6" s="80">
        <f t="shared" si="11"/>
        <v>0</v>
      </c>
      <c r="DU6" s="80">
        <f t="shared" si="11"/>
        <v>0</v>
      </c>
      <c r="DV6" s="80">
        <f t="shared" si="11"/>
        <v>0</v>
      </c>
      <c r="DW6" s="80">
        <f t="shared" si="11"/>
        <v>0</v>
      </c>
      <c r="DX6" s="86">
        <f t="shared" si="11"/>
        <v>15.33</v>
      </c>
      <c r="DY6" s="86">
        <f t="shared" si="11"/>
        <v>16.760000000000002</v>
      </c>
      <c r="DZ6" s="86">
        <f t="shared" si="11"/>
        <v>18.57</v>
      </c>
      <c r="EA6" s="86">
        <f t="shared" si="11"/>
        <v>18.64</v>
      </c>
      <c r="EB6" s="86">
        <f t="shared" si="11"/>
        <v>19.510000000000002</v>
      </c>
      <c r="EC6" s="80" t="str">
        <f>IF(EC7="","",IF(EC7="-","【-】","【"&amp;SUBSTITUTE(TEXT(EC7,"#,##0.00"),"-","△")&amp;"】"))</f>
        <v>【23.75】</v>
      </c>
      <c r="ED6" s="86">
        <f t="shared" ref="ED6:EM6" si="12">IF(ED7="",NA(),ED7)</f>
        <v>0.9</v>
      </c>
      <c r="EE6" s="86">
        <f t="shared" si="12"/>
        <v>1.03</v>
      </c>
      <c r="EF6" s="80">
        <f t="shared" si="12"/>
        <v>0</v>
      </c>
      <c r="EG6" s="86">
        <f t="shared" si="12"/>
        <v>0.34</v>
      </c>
      <c r="EH6" s="86">
        <f t="shared" si="12"/>
        <v>0.94</v>
      </c>
      <c r="EI6" s="86">
        <f t="shared" si="12"/>
        <v>0.43</v>
      </c>
      <c r="EJ6" s="86">
        <f t="shared" si="12"/>
        <v>0.42</v>
      </c>
      <c r="EK6" s="86">
        <f t="shared" si="12"/>
        <v>0.44</v>
      </c>
      <c r="EL6" s="86">
        <f t="shared" si="12"/>
        <v>0.36</v>
      </c>
      <c r="EM6" s="86">
        <f t="shared" si="12"/>
        <v>0.56999999999999995</v>
      </c>
      <c r="EN6" s="80" t="str">
        <f>IF(EN7="","",IF(EN7="-","【-】","【"&amp;SUBSTITUTE(TEXT(EN7,"#,##0.00"),"-","△")&amp;"】"))</f>
        <v>【0.67】</v>
      </c>
    </row>
    <row r="7" spans="1:144" s="64" customFormat="1">
      <c r="A7" s="65"/>
      <c r="B7" s="71">
        <v>2022</v>
      </c>
      <c r="C7" s="71">
        <v>23019</v>
      </c>
      <c r="D7" s="71">
        <v>46</v>
      </c>
      <c r="E7" s="71">
        <v>1</v>
      </c>
      <c r="F7" s="71">
        <v>0</v>
      </c>
      <c r="G7" s="71">
        <v>1</v>
      </c>
      <c r="H7" s="71" t="s">
        <v>94</v>
      </c>
      <c r="I7" s="71" t="s">
        <v>95</v>
      </c>
      <c r="J7" s="71" t="s">
        <v>96</v>
      </c>
      <c r="K7" s="71" t="s">
        <v>97</v>
      </c>
      <c r="L7" s="71" t="s">
        <v>77</v>
      </c>
      <c r="M7" s="71" t="s">
        <v>13</v>
      </c>
      <c r="N7" s="81" t="s">
        <v>98</v>
      </c>
      <c r="O7" s="81">
        <v>57.05</v>
      </c>
      <c r="P7" s="81">
        <v>95.73</v>
      </c>
      <c r="Q7" s="81">
        <v>5049</v>
      </c>
      <c r="R7" s="81">
        <v>10187</v>
      </c>
      <c r="S7" s="81">
        <v>217.09</v>
      </c>
      <c r="T7" s="81">
        <v>46.93</v>
      </c>
      <c r="U7" s="81">
        <v>9689</v>
      </c>
      <c r="V7" s="81">
        <v>43.36</v>
      </c>
      <c r="W7" s="81">
        <v>223.45</v>
      </c>
      <c r="X7" s="81">
        <v>128.54</v>
      </c>
      <c r="Y7" s="81">
        <v>128.21</v>
      </c>
      <c r="Z7" s="81">
        <v>133.16999999999999</v>
      </c>
      <c r="AA7" s="81">
        <v>135.47</v>
      </c>
      <c r="AB7" s="81">
        <v>126.4</v>
      </c>
      <c r="AC7" s="81">
        <v>108.76</v>
      </c>
      <c r="AD7" s="81">
        <v>108.46</v>
      </c>
      <c r="AE7" s="81">
        <v>109.02</v>
      </c>
      <c r="AF7" s="81">
        <v>105.77</v>
      </c>
      <c r="AG7" s="81">
        <v>104.82</v>
      </c>
      <c r="AH7" s="81">
        <v>108.7</v>
      </c>
      <c r="AI7" s="81">
        <v>0</v>
      </c>
      <c r="AJ7" s="81">
        <v>0</v>
      </c>
      <c r="AK7" s="81">
        <v>0</v>
      </c>
      <c r="AL7" s="81">
        <v>0</v>
      </c>
      <c r="AM7" s="81">
        <v>0</v>
      </c>
      <c r="AN7" s="81">
        <v>7.48</v>
      </c>
      <c r="AO7" s="81">
        <v>11.94</v>
      </c>
      <c r="AP7" s="81">
        <v>11</v>
      </c>
      <c r="AQ7" s="81">
        <v>28.03</v>
      </c>
      <c r="AR7" s="81">
        <v>26.73</v>
      </c>
      <c r="AS7" s="81">
        <v>1.34</v>
      </c>
      <c r="AT7" s="81">
        <v>63.14</v>
      </c>
      <c r="AU7" s="81">
        <v>63.85</v>
      </c>
      <c r="AV7" s="81">
        <v>79.95</v>
      </c>
      <c r="AW7" s="81">
        <v>105.05</v>
      </c>
      <c r="AX7" s="81">
        <v>124.56</v>
      </c>
      <c r="AY7" s="81">
        <v>359.7</v>
      </c>
      <c r="AZ7" s="81">
        <v>362.93</v>
      </c>
      <c r="BA7" s="81">
        <v>371.81</v>
      </c>
      <c r="BB7" s="81">
        <v>305.33999999999997</v>
      </c>
      <c r="BC7" s="81">
        <v>310.01</v>
      </c>
      <c r="BD7" s="81">
        <v>252.29</v>
      </c>
      <c r="BE7" s="81">
        <v>565.16</v>
      </c>
      <c r="BF7" s="81">
        <v>534.59</v>
      </c>
      <c r="BG7" s="81">
        <v>515.52</v>
      </c>
      <c r="BH7" s="81">
        <v>480.58</v>
      </c>
      <c r="BI7" s="81">
        <v>468.44</v>
      </c>
      <c r="BJ7" s="81">
        <v>447.01</v>
      </c>
      <c r="BK7" s="81">
        <v>439.05</v>
      </c>
      <c r="BL7" s="81">
        <v>465.85</v>
      </c>
      <c r="BM7" s="81">
        <v>561.34</v>
      </c>
      <c r="BN7" s="81">
        <v>538.33000000000004</v>
      </c>
      <c r="BO7" s="81">
        <v>268.07</v>
      </c>
      <c r="BP7" s="81">
        <v>125.3</v>
      </c>
      <c r="BQ7" s="81">
        <v>124.53</v>
      </c>
      <c r="BR7" s="81">
        <v>131</v>
      </c>
      <c r="BS7" s="81">
        <v>133.46</v>
      </c>
      <c r="BT7" s="81">
        <v>123.67</v>
      </c>
      <c r="BU7" s="81">
        <v>95.81</v>
      </c>
      <c r="BV7" s="81">
        <v>95.26</v>
      </c>
      <c r="BW7" s="81">
        <v>92.39</v>
      </c>
      <c r="BX7" s="81">
        <v>84.82</v>
      </c>
      <c r="BY7" s="81">
        <v>82.29</v>
      </c>
      <c r="BZ7" s="81">
        <v>97.47</v>
      </c>
      <c r="CA7" s="81">
        <v>202.66</v>
      </c>
      <c r="CB7" s="81">
        <v>203.7</v>
      </c>
      <c r="CC7" s="81">
        <v>194.35</v>
      </c>
      <c r="CD7" s="81">
        <v>190.23</v>
      </c>
      <c r="CE7" s="81">
        <v>206.68</v>
      </c>
      <c r="CF7" s="81">
        <v>189.58</v>
      </c>
      <c r="CG7" s="81">
        <v>192.82</v>
      </c>
      <c r="CH7" s="81">
        <v>192.98</v>
      </c>
      <c r="CI7" s="81">
        <v>224.82</v>
      </c>
      <c r="CJ7" s="81">
        <v>230.85</v>
      </c>
      <c r="CK7" s="81">
        <v>174.75</v>
      </c>
      <c r="CL7" s="81">
        <v>81.81</v>
      </c>
      <c r="CM7" s="81">
        <v>75.989999999999995</v>
      </c>
      <c r="CN7" s="81">
        <v>76.900000000000006</v>
      </c>
      <c r="CO7" s="81">
        <v>75.22</v>
      </c>
      <c r="CP7" s="81">
        <v>75.98</v>
      </c>
      <c r="CQ7" s="81">
        <v>55.22</v>
      </c>
      <c r="CR7" s="81">
        <v>54.05</v>
      </c>
      <c r="CS7" s="81">
        <v>54.43</v>
      </c>
      <c r="CT7" s="81">
        <v>50.09</v>
      </c>
      <c r="CU7" s="81">
        <v>50.1</v>
      </c>
      <c r="CV7" s="81">
        <v>59.97</v>
      </c>
      <c r="CW7" s="81">
        <v>66.069999999999993</v>
      </c>
      <c r="CX7" s="81">
        <v>70.739999999999995</v>
      </c>
      <c r="CY7" s="81">
        <v>68.91</v>
      </c>
      <c r="CZ7" s="81">
        <v>69.95</v>
      </c>
      <c r="DA7" s="81">
        <v>67.56</v>
      </c>
      <c r="DB7" s="81">
        <v>80.930000000000007</v>
      </c>
      <c r="DC7" s="81">
        <v>80.510000000000005</v>
      </c>
      <c r="DD7" s="81">
        <v>79.44</v>
      </c>
      <c r="DE7" s="81">
        <v>77.599999999999994</v>
      </c>
      <c r="DF7" s="81">
        <v>77.3</v>
      </c>
      <c r="DG7" s="81">
        <v>89.76</v>
      </c>
      <c r="DH7" s="81">
        <v>55.42</v>
      </c>
      <c r="DI7" s="81">
        <v>56.42</v>
      </c>
      <c r="DJ7" s="81">
        <v>57.41</v>
      </c>
      <c r="DK7" s="81">
        <v>58.65</v>
      </c>
      <c r="DL7" s="81">
        <v>59.45</v>
      </c>
      <c r="DM7" s="81">
        <v>47.97</v>
      </c>
      <c r="DN7" s="81">
        <v>49.12</v>
      </c>
      <c r="DO7" s="81">
        <v>49.39</v>
      </c>
      <c r="DP7" s="81">
        <v>48.41</v>
      </c>
      <c r="DQ7" s="81">
        <v>50.02</v>
      </c>
      <c r="DR7" s="81">
        <v>51.51</v>
      </c>
      <c r="DS7" s="81">
        <v>0</v>
      </c>
      <c r="DT7" s="81">
        <v>0</v>
      </c>
      <c r="DU7" s="81">
        <v>0</v>
      </c>
      <c r="DV7" s="81">
        <v>0</v>
      </c>
      <c r="DW7" s="81">
        <v>0</v>
      </c>
      <c r="DX7" s="81">
        <v>15.33</v>
      </c>
      <c r="DY7" s="81">
        <v>16.760000000000002</v>
      </c>
      <c r="DZ7" s="81">
        <v>18.57</v>
      </c>
      <c r="EA7" s="81">
        <v>18.64</v>
      </c>
      <c r="EB7" s="81">
        <v>19.510000000000002</v>
      </c>
      <c r="EC7" s="81">
        <v>23.75</v>
      </c>
      <c r="ED7" s="81">
        <v>0.9</v>
      </c>
      <c r="EE7" s="81">
        <v>1.03</v>
      </c>
      <c r="EF7" s="81">
        <v>0</v>
      </c>
      <c r="EG7" s="81">
        <v>0.34</v>
      </c>
      <c r="EH7" s="81">
        <v>0.94</v>
      </c>
      <c r="EI7" s="81">
        <v>0.43</v>
      </c>
      <c r="EJ7" s="81">
        <v>0.42</v>
      </c>
      <c r="EK7" s="81">
        <v>0.44</v>
      </c>
      <c r="EL7" s="81">
        <v>0.36</v>
      </c>
      <c r="EM7" s="81">
        <v>0.56999999999999995</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49</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104</v>
      </c>
    </row>
    <row r="12" spans="1:144">
      <c r="B12">
        <v>1</v>
      </c>
      <c r="C12">
        <v>1</v>
      </c>
      <c r="D12">
        <v>2</v>
      </c>
      <c r="E12">
        <v>3</v>
      </c>
      <c r="F12">
        <v>4</v>
      </c>
      <c r="G12" t="s">
        <v>105</v>
      </c>
    </row>
    <row r="13" spans="1:144">
      <c r="B13" t="s">
        <v>106</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2023-12-05T00:47:50Z</dcterms:created>
  <dcterms:modified xsi:type="dcterms:W3CDTF">2024-01-18T04:25:49Z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2024-01-18T04:25:49Z</vt:filetime>
  </property>
</Properties>
</file>