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Filesv1\300_理財\342 経営比較分析表の策定\Ｒ５\240116 経営比較分析表の分析等について（依頼）\4.理財G員作業用\2.各事業担当作業用★\17 下水\11 平内町（林）修正中\"/>
    </mc:Choice>
  </mc:AlternateContent>
  <xr:revisionPtr revIDLastSave="0" documentId="13_ncr:1_{7615DA19-63BB-4506-BBDB-C274372D47D8}" xr6:coauthVersionLast="47" xr6:coauthVersionMax="47" xr10:uidLastSave="{00000000-0000-0000-0000-000000000000}"/>
  <workbookProtection workbookAlgorithmName="SHA-512" workbookHashValue="pdbNAggTzPps2cytWRmnxQNqy7wuFuux7IpcrZaIfCfs4z9eZUeMckBzC0mNIIiSsG4Ju7OMo2h0WKnq8prtjA==" workbookSaltValue="Sfo7wReSm/rWrcyjiRnJXw==" workbookSpinCount="100000" lockStructure="1"/>
  <bookViews>
    <workbookView xWindow="-28920" yWindow="-480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S6" i="5"/>
  <c r="R6" i="5"/>
  <c r="AD10" i="4" s="1"/>
  <c r="Q6" i="5"/>
  <c r="W10" i="4" s="1"/>
  <c r="P6" i="5"/>
  <c r="P10" i="4" s="1"/>
  <c r="O6" i="5"/>
  <c r="I10" i="4" s="1"/>
  <c r="N6" i="5"/>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AT10" i="4"/>
  <c r="AL10" i="4"/>
  <c r="B10" i="4"/>
  <c r="BB8" i="4"/>
  <c r="AT8" i="4"/>
  <c r="AL8" i="4"/>
  <c r="AD8" i="4"/>
  <c r="W8" i="4"/>
  <c r="P8" i="4"/>
</calcChain>
</file>

<file path=xl/sharedStrings.xml><?xml version="1.0" encoding="utf-8"?>
<sst xmlns="http://schemas.openxmlformats.org/spreadsheetml/2006/main" count="236" uniqueCount="116">
  <si>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</si>
  <si>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</si>
  <si>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</si>
  <si>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</si>
  <si>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</si>
  <si>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</si>
  <si>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</si>
  <si>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</si>
  <si>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</si>
  <si>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　施設維持管理費と償還金に対して営業収益（使用料収入）に不足が生じるため、一般会計の基準外繰入金として他会計から営業補助していただく形で収支均衡を保っています。
　施設の老朽化に伴い施設維持管理費も増加傾向にあります。今後も町当局と財政部局と財政状況を踏まえ機能保全計画に基づき補助事業を活用した長寿命化を図るか、近隣施設の統廃合、又はダウンサイジングについて検討が必要です。
　また、経営健全化を図るため、下水道事業の公営企業法適用の移行（令和6年度）に向けた取組を進めていきます。　</t>
    <rPh sb="218" eb="220">
      <t>イコウ</t>
    </rPh>
    <rPh sb="221" eb="223">
      <t>レイワ</t>
    </rPh>
    <rPh sb="224" eb="226">
      <t>ネンド</t>
    </rPh>
    <phoneticPr fontId="1"/>
  </si>
  <si>
    <t>1⑤</t>
  </si>
  <si>
    <t>全体総括</t>
    <rPh sb="0" eb="2">
      <t>ゼンタイ</t>
    </rPh>
    <rPh sb="2" eb="4">
      <t>ソウカツ</t>
    </rPh>
    <phoneticPr fontId="1"/>
  </si>
  <si>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</si>
  <si>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</si>
  <si>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</si>
  <si>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</si>
  <si>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family val="3"/>
        <charset val="128"/>
      </rPr>
      <t>2</t>
    </r>
    <r>
      <rPr>
        <b/>
        <sz val="11"/>
        <color theme="1"/>
        <rFont val="ＭＳ ゴシック"/>
        <family val="3"/>
        <charset val="128"/>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</si>
  <si>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</si>
  <si>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</si>
  <si>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</si>
  <si>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</si>
  <si>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</si>
  <si>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</si>
  <si>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</si>
  <si>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</si>
  <si>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</si>
  <si>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</si>
  <si>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</si>
  <si>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</si>
  <si>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</si>
  <si>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</si>
  <si>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</si>
  <si>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</si>
  <si>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</si>
  <si>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</si>
  <si>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</si>
  <si>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</si>
  <si>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</si>
  <si>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</si>
  <si>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</si>
  <si>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</si>
  <si>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</si>
  <si>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</si>
  <si>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</si>
  <si>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</si>
  <si>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</si>
  <si>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</si>
  <si>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</si>
  <si>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</si>
  <si>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</si>
  <si>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</si>
  <si>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</si>
  <si>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</si>
  <si>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</si>
  <si>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</si>
  <si>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</si>
  <si>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</si>
  <si>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</si>
  <si>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</si>
  <si>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</si>
  <si>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</si>
  <si>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</si>
  <si>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</si>
  <si>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</si>
  <si>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</si>
  <si>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</si>
  <si>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</si>
  <si>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</si>
  <si>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</si>
  <si>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</si>
  <si>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</si>
  <si>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</si>
  <si>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</si>
  <si>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</si>
  <si>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</si>
  <si>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</si>
  <si>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</si>
  <si>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</si>
  <si>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</si>
  <si>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</si>
  <si>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</si>
  <si>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</si>
  <si>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</si>
  <si>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</si>
  <si>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</si>
  <si>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</si>
  <si>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</si>
  <si>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</si>
  <si>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</si>
  <si>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</si>
  <si>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</si>
  <si>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</si>
  <si>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</si>
  <si>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</si>
  <si>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</si>
  <si>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</si>
  <si>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</si>
  <si>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青森県　平内町</t>
  </si>
  <si>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</si>
  <si>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</si>
  <si>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</si>
  <si>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</si>
  <si>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</si>
  <si>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</si>
  <si>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</si>
  <si>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</si>
  <si>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</si>
  <si>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</si>
  <si>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</si>
  <si>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</si>
  <si>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</si>
  <si>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</si>
  <si>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</si>
  <si>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</si>
  <si>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 「③管渠改善率」は0%となっています。当町の農業集落排水事業の供用開始は、平成8年に薬師野・外童子地区、平成11年に内童子地区、平成16年に西平内地区と比較的新しため、法定耐用年数を超えた(令和25年頃）管渠延長が無いためです。</t>
    <rPh sb="20" eb="22">
      <t>トウチョウ</t>
    </rPh>
    <rPh sb="23" eb="25">
      <t>ノウギョウ</t>
    </rPh>
    <rPh sb="25" eb="27">
      <t>シュウラク</t>
    </rPh>
    <rPh sb="27" eb="29">
      <t>ハイスイ</t>
    </rPh>
    <rPh sb="29" eb="31">
      <t>ジギョウ</t>
    </rPh>
    <rPh sb="32" eb="34">
      <t>キョウヨウ</t>
    </rPh>
    <rPh sb="34" eb="36">
      <t>カイシ</t>
    </rPh>
    <rPh sb="38" eb="40">
      <t>ヘイセイ</t>
    </rPh>
    <rPh sb="41" eb="42">
      <t>ネン</t>
    </rPh>
    <rPh sb="43" eb="46">
      <t>ヤクシノ</t>
    </rPh>
    <rPh sb="47" eb="48">
      <t>ソト</t>
    </rPh>
    <rPh sb="48" eb="50">
      <t>ドウジ</t>
    </rPh>
    <rPh sb="50" eb="52">
      <t>チク</t>
    </rPh>
    <rPh sb="53" eb="55">
      <t>ヘイセイ</t>
    </rPh>
    <rPh sb="57" eb="58">
      <t>ネン</t>
    </rPh>
    <rPh sb="59" eb="60">
      <t>ウチ</t>
    </rPh>
    <rPh sb="60" eb="62">
      <t>ドウジ</t>
    </rPh>
    <rPh sb="62" eb="64">
      <t>チク</t>
    </rPh>
    <rPh sb="65" eb="67">
      <t>ヘイセイ</t>
    </rPh>
    <rPh sb="69" eb="70">
      <t>ネン</t>
    </rPh>
    <rPh sb="71" eb="72">
      <t>ニシ</t>
    </rPh>
    <rPh sb="72" eb="74">
      <t>ヒラナイ</t>
    </rPh>
    <rPh sb="74" eb="76">
      <t>チク</t>
    </rPh>
    <rPh sb="85" eb="87">
      <t>ホウテイ</t>
    </rPh>
    <rPh sb="87" eb="91">
      <t>タイヨウネンスウ</t>
    </rPh>
    <rPh sb="92" eb="93">
      <t>コ</t>
    </rPh>
    <rPh sb="96" eb="98">
      <t>レイワ</t>
    </rPh>
    <rPh sb="100" eb="101">
      <t>ネン</t>
    </rPh>
    <rPh sb="101" eb="102">
      <t>ゴロ</t>
    </rPh>
    <rPh sb="103" eb="105">
      <t>カンキョ</t>
    </rPh>
    <rPh sb="105" eb="107">
      <t>エンチョウ</t>
    </rPh>
    <rPh sb="108" eb="109">
      <t>ナ</t>
    </rPh>
    <phoneticPr fontId="1"/>
  </si>
  <si>
    <t xml:space="preserve">　当町の農業集落排水事業は、最も早い供用開始地区で２６年経過しており、まだ建設改良費の起債償還期間内であることから、「①収益的収支比率」は低くなっている。接続率は約８割程度であるが、「⑤経費回収率」は低く、一般会計繰入金に依存した経営となっている。また、「⑥汚水処理原価」は類似団体平均値より高くなっているが、地形的要因による影響が大きい。今後、接続率の大幅な向上は見込めないため、料金改定による増収及び再生エネルギー導入による経費削減などについて、本格的に取り組む必要がある。
　「⑦施設利用率」は、近年ほぼ横ばいであり、人口減少の影響を考慮した場合、利用率の増加は見込めない。
　「⑧水洗化率」は、処理区域内の管渠整備前に個人で設置した合併処理浄化槽が多数存在することから、類似団体平均値より低くなっている。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</si>
</sst>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0.1</c:v>
                </c:pt>
                <c:pt idx="1">
                  <c:v>0</c:v>
                </c:pt>
                <c:pt idx="2" formatCode="#,##0.00;&quot;△&quot;#,##0.00;&quot;-&quot;">
                  <c:v>0.1</c:v>
                </c:pt>
                <c:pt idx="3" formatCode="#,##0.00;&quot;△&quot;#,##0.00;&quot;-&quot;">
                  <c:v>0.33</c:v>
                </c:pt>
                <c:pt idx="4">
                  <c:v>0</c:v>
                </c:pt>
              </c:numCache>
            </c:numRef>
          </c:val>
          <c:extLst>
            <c:ext xmlns:c16="http://schemas.microsoft.com/office/drawing/2014/chart" uri="{C3380CC4-5D6E-409C-BE32-E72D297353CC}">
              <c16:uniqueId val="{00000000-066A-404A-9D82-D54C83B91DA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066A-404A-9D82-D54C83B91DA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35.75</c:v>
                </c:pt>
                <c:pt idx="1">
                  <c:v>37.130000000000003</c:v>
                </c:pt>
                <c:pt idx="2">
                  <c:v>35.520000000000003</c:v>
                </c:pt>
                <c:pt idx="3">
                  <c:v>34.71</c:v>
                </c:pt>
                <c:pt idx="4">
                  <c:v>34.369999999999997</c:v>
                </c:pt>
              </c:numCache>
            </c:numRef>
          </c:val>
          <c:extLst>
            <c:ext xmlns:c16="http://schemas.microsoft.com/office/drawing/2014/chart" uri="{C3380CC4-5D6E-409C-BE32-E72D297353CC}">
              <c16:uniqueId val="{00000000-814B-48EC-9EAB-929D11A3CA1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814B-48EC-9EAB-929D11A3CA1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86.96</c:v>
                </c:pt>
                <c:pt idx="1">
                  <c:v>88.07</c:v>
                </c:pt>
                <c:pt idx="2">
                  <c:v>89.91</c:v>
                </c:pt>
                <c:pt idx="3">
                  <c:v>89.57</c:v>
                </c:pt>
                <c:pt idx="4">
                  <c:v>88.43</c:v>
                </c:pt>
              </c:numCache>
            </c:numRef>
          </c:val>
          <c:extLst>
            <c:ext xmlns:c16="http://schemas.microsoft.com/office/drawing/2014/chart" uri="{C3380CC4-5D6E-409C-BE32-E72D297353CC}">
              <c16:uniqueId val="{00000000-EC8C-49A2-80D7-80C75822DCC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EC8C-49A2-80D7-80C75822DCC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63.92</c:v>
                </c:pt>
                <c:pt idx="1">
                  <c:v>62.92</c:v>
                </c:pt>
                <c:pt idx="2">
                  <c:v>73.77</c:v>
                </c:pt>
                <c:pt idx="3">
                  <c:v>76.209999999999994</c:v>
                </c:pt>
                <c:pt idx="4">
                  <c:v>75.55</c:v>
                </c:pt>
              </c:numCache>
            </c:numRef>
          </c:val>
          <c:extLst>
            <c:ext xmlns:c16="http://schemas.microsoft.com/office/drawing/2014/chart" uri="{C3380CC4-5D6E-409C-BE32-E72D297353CC}">
              <c16:uniqueId val="{00000000-D59B-492A-AD52-F8A04CE3B5C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9B-492A-AD52-F8A04CE3B5C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45-46D1-82A8-AB72AB5E7D3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45-46D1-82A8-AB72AB5E7D3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12-4A7B-9385-FBD46CABE21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12-4A7B-9385-FBD46CABE21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54-4B75-B0E4-65E2C63F8F6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54-4B75-B0E4-65E2C63F8F6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6C-4772-A946-75B8CEC65E5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6C-4772-A946-75B8CEC65E5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2E-4BC5-9B09-E3B0C34EBC8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892E-4BC5-9B09-E3B0C34EBC8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33.700000000000003</c:v>
                </c:pt>
                <c:pt idx="1">
                  <c:v>31.52</c:v>
                </c:pt>
                <c:pt idx="2">
                  <c:v>33.79</c:v>
                </c:pt>
                <c:pt idx="3">
                  <c:v>37.06</c:v>
                </c:pt>
                <c:pt idx="4">
                  <c:v>35.53</c:v>
                </c:pt>
              </c:numCache>
            </c:numRef>
          </c:val>
          <c:extLst>
            <c:ext xmlns:c16="http://schemas.microsoft.com/office/drawing/2014/chart" uri="{C3380CC4-5D6E-409C-BE32-E72D297353CC}">
              <c16:uniqueId val="{00000000-48D8-4869-9D95-B3D798B0F83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48D8-4869-9D95-B3D798B0F83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496.45</c:v>
                </c:pt>
                <c:pt idx="1">
                  <c:v>503.76</c:v>
                </c:pt>
                <c:pt idx="2">
                  <c:v>459.5</c:v>
                </c:pt>
                <c:pt idx="3">
                  <c:v>428.54</c:v>
                </c:pt>
                <c:pt idx="4">
                  <c:v>431.21</c:v>
                </c:pt>
              </c:numCache>
            </c:numRef>
          </c:val>
          <c:extLst>
            <c:ext xmlns:c16="http://schemas.microsoft.com/office/drawing/2014/chart" uri="{C3380CC4-5D6E-409C-BE32-E72D297353CC}">
              <c16:uniqueId val="{00000000-ECD3-4674-A9AA-3992C626623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ECD3-4674-A9AA-3992C626623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【809.19】</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【87.30】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【52.55】</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【273.68】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【57.02】</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6"/>
  <sheetViews>
    <sheetView showGridLines="0" tabSelected="1" view="pageBreakPreview" zoomScale="80" zoomScaleNormal="100" zoomScaleSheetLayoutView="80" workbookViewId="0">
      <selection activeCell="BL16" sqref="BL16:BZ4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1" t="s">
        <v>0</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15">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15">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青森県　平内町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2</v>
      </c>
      <c r="C7" s="30"/>
      <c r="D7" s="30"/>
      <c r="E7" s="30"/>
      <c r="F7" s="30"/>
      <c r="G7" s="30"/>
      <c r="H7" s="30"/>
      <c r="I7" s="30" t="s">
        <v>12</v>
      </c>
      <c r="J7" s="30"/>
      <c r="K7" s="30"/>
      <c r="L7" s="30"/>
      <c r="M7" s="30"/>
      <c r="N7" s="30"/>
      <c r="O7" s="30"/>
      <c r="P7" s="30" t="s">
        <v>3</v>
      </c>
      <c r="Q7" s="30"/>
      <c r="R7" s="30"/>
      <c r="S7" s="30"/>
      <c r="T7" s="30"/>
      <c r="U7" s="30"/>
      <c r="V7" s="30"/>
      <c r="W7" s="30" t="s">
        <v>14</v>
      </c>
      <c r="X7" s="30"/>
      <c r="Y7" s="30"/>
      <c r="Z7" s="30"/>
      <c r="AA7" s="30"/>
      <c r="AB7" s="30"/>
      <c r="AC7" s="30"/>
      <c r="AD7" s="30" t="s">
        <v>6</v>
      </c>
      <c r="AE7" s="30"/>
      <c r="AF7" s="30"/>
      <c r="AG7" s="30"/>
      <c r="AH7" s="30"/>
      <c r="AI7" s="30"/>
      <c r="AJ7" s="30"/>
      <c r="AK7" s="3"/>
      <c r="AL7" s="30" t="s">
        <v>1</v>
      </c>
      <c r="AM7" s="30"/>
      <c r="AN7" s="30"/>
      <c r="AO7" s="30"/>
      <c r="AP7" s="30"/>
      <c r="AQ7" s="30"/>
      <c r="AR7" s="30"/>
      <c r="AS7" s="30"/>
      <c r="AT7" s="30" t="s">
        <v>8</v>
      </c>
      <c r="AU7" s="30"/>
      <c r="AV7" s="30"/>
      <c r="AW7" s="30"/>
      <c r="AX7" s="30"/>
      <c r="AY7" s="30"/>
      <c r="AZ7" s="30"/>
      <c r="BA7" s="30"/>
      <c r="BB7" s="30" t="s">
        <v>16</v>
      </c>
      <c r="BC7" s="30"/>
      <c r="BD7" s="30"/>
      <c r="BE7" s="30"/>
      <c r="BF7" s="30"/>
      <c r="BG7" s="30"/>
      <c r="BH7" s="30"/>
      <c r="BI7" s="30"/>
      <c r="BJ7" s="3"/>
      <c r="BK7" s="3"/>
      <c r="BL7" s="31" t="s">
        <v>18</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10187</v>
      </c>
      <c r="AM8" s="36"/>
      <c r="AN8" s="36"/>
      <c r="AO8" s="36"/>
      <c r="AP8" s="36"/>
      <c r="AQ8" s="36"/>
      <c r="AR8" s="36"/>
      <c r="AS8" s="36"/>
      <c r="AT8" s="37">
        <f>データ!T6</f>
        <v>217.09</v>
      </c>
      <c r="AU8" s="37"/>
      <c r="AV8" s="37"/>
      <c r="AW8" s="37"/>
      <c r="AX8" s="37"/>
      <c r="AY8" s="37"/>
      <c r="AZ8" s="37"/>
      <c r="BA8" s="37"/>
      <c r="BB8" s="37">
        <f>データ!U6</f>
        <v>46.93</v>
      </c>
      <c r="BC8" s="37"/>
      <c r="BD8" s="37"/>
      <c r="BE8" s="37"/>
      <c r="BF8" s="37"/>
      <c r="BG8" s="37"/>
      <c r="BH8" s="37"/>
      <c r="BI8" s="37"/>
      <c r="BJ8" s="3"/>
      <c r="BK8" s="3"/>
      <c r="BL8" s="38" t="s">
        <v>13</v>
      </c>
      <c r="BM8" s="39"/>
      <c r="BN8" s="40" t="s">
        <v>20</v>
      </c>
      <c r="BO8" s="40"/>
      <c r="BP8" s="40"/>
      <c r="BQ8" s="40"/>
      <c r="BR8" s="40"/>
      <c r="BS8" s="40"/>
      <c r="BT8" s="40"/>
      <c r="BU8" s="40"/>
      <c r="BV8" s="40"/>
      <c r="BW8" s="40"/>
      <c r="BX8" s="40"/>
      <c r="BY8" s="41"/>
    </row>
    <row r="9" spans="1:78" ht="18.75" customHeight="1" x14ac:dyDescent="0.15">
      <c r="A9" s="2"/>
      <c r="B9" s="30" t="s">
        <v>21</v>
      </c>
      <c r="C9" s="30"/>
      <c r="D9" s="30"/>
      <c r="E9" s="30"/>
      <c r="F9" s="30"/>
      <c r="G9" s="30"/>
      <c r="H9" s="30"/>
      <c r="I9" s="30" t="s">
        <v>23</v>
      </c>
      <c r="J9" s="30"/>
      <c r="K9" s="30"/>
      <c r="L9" s="30"/>
      <c r="M9" s="30"/>
      <c r="N9" s="30"/>
      <c r="O9" s="30"/>
      <c r="P9" s="30" t="s">
        <v>25</v>
      </c>
      <c r="Q9" s="30"/>
      <c r="R9" s="30"/>
      <c r="S9" s="30"/>
      <c r="T9" s="30"/>
      <c r="U9" s="30"/>
      <c r="V9" s="30"/>
      <c r="W9" s="30" t="s">
        <v>28</v>
      </c>
      <c r="X9" s="30"/>
      <c r="Y9" s="30"/>
      <c r="Z9" s="30"/>
      <c r="AA9" s="30"/>
      <c r="AB9" s="30"/>
      <c r="AC9" s="30"/>
      <c r="AD9" s="30" t="s">
        <v>22</v>
      </c>
      <c r="AE9" s="30"/>
      <c r="AF9" s="30"/>
      <c r="AG9" s="30"/>
      <c r="AH9" s="30"/>
      <c r="AI9" s="30"/>
      <c r="AJ9" s="30"/>
      <c r="AK9" s="3"/>
      <c r="AL9" s="30" t="s">
        <v>30</v>
      </c>
      <c r="AM9" s="30"/>
      <c r="AN9" s="30"/>
      <c r="AO9" s="30"/>
      <c r="AP9" s="30"/>
      <c r="AQ9" s="30"/>
      <c r="AR9" s="30"/>
      <c r="AS9" s="30"/>
      <c r="AT9" s="30" t="s">
        <v>31</v>
      </c>
      <c r="AU9" s="30"/>
      <c r="AV9" s="30"/>
      <c r="AW9" s="30"/>
      <c r="AX9" s="30"/>
      <c r="AY9" s="30"/>
      <c r="AZ9" s="30"/>
      <c r="BA9" s="30"/>
      <c r="BB9" s="30" t="s">
        <v>32</v>
      </c>
      <c r="BC9" s="30"/>
      <c r="BD9" s="30"/>
      <c r="BE9" s="30"/>
      <c r="BF9" s="30"/>
      <c r="BG9" s="30"/>
      <c r="BH9" s="30"/>
      <c r="BI9" s="30"/>
      <c r="BJ9" s="3"/>
      <c r="BK9" s="3"/>
      <c r="BL9" s="42" t="s">
        <v>35</v>
      </c>
      <c r="BM9" s="43"/>
      <c r="BN9" s="44" t="s">
        <v>36</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14.27</v>
      </c>
      <c r="Q10" s="37"/>
      <c r="R10" s="37"/>
      <c r="S10" s="37"/>
      <c r="T10" s="37"/>
      <c r="U10" s="37"/>
      <c r="V10" s="37"/>
      <c r="W10" s="37">
        <f>データ!Q6</f>
        <v>100</v>
      </c>
      <c r="X10" s="37"/>
      <c r="Y10" s="37"/>
      <c r="Z10" s="37"/>
      <c r="AA10" s="37"/>
      <c r="AB10" s="37"/>
      <c r="AC10" s="37"/>
      <c r="AD10" s="36">
        <f>データ!R6</f>
        <v>2980</v>
      </c>
      <c r="AE10" s="36"/>
      <c r="AF10" s="36"/>
      <c r="AG10" s="36"/>
      <c r="AH10" s="36"/>
      <c r="AI10" s="36"/>
      <c r="AJ10" s="36"/>
      <c r="AK10" s="2"/>
      <c r="AL10" s="36">
        <f>データ!V6</f>
        <v>1444</v>
      </c>
      <c r="AM10" s="36"/>
      <c r="AN10" s="36"/>
      <c r="AO10" s="36"/>
      <c r="AP10" s="36"/>
      <c r="AQ10" s="36"/>
      <c r="AR10" s="36"/>
      <c r="AS10" s="36"/>
      <c r="AT10" s="37">
        <f>データ!W6</f>
        <v>1.5699999999999998</v>
      </c>
      <c r="AU10" s="37"/>
      <c r="AV10" s="37"/>
      <c r="AW10" s="37"/>
      <c r="AX10" s="37"/>
      <c r="AY10" s="37"/>
      <c r="AZ10" s="37"/>
      <c r="BA10" s="37"/>
      <c r="BB10" s="37">
        <f>データ!X6</f>
        <v>919.75</v>
      </c>
      <c r="BC10" s="37"/>
      <c r="BD10" s="37"/>
      <c r="BE10" s="37"/>
      <c r="BF10" s="37"/>
      <c r="BG10" s="37"/>
      <c r="BH10" s="37"/>
      <c r="BI10" s="37"/>
      <c r="BJ10" s="2"/>
      <c r="BK10" s="2"/>
      <c r="BL10" s="46" t="s">
        <v>38</v>
      </c>
      <c r="BM10" s="47"/>
      <c r="BN10" s="48" t="s">
        <v>17</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39</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27</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41</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115</v>
      </c>
      <c r="BM16" s="67"/>
      <c r="BN16" s="67"/>
      <c r="BO16" s="67"/>
      <c r="BP16" s="67"/>
      <c r="BQ16" s="67"/>
      <c r="BR16" s="67"/>
      <c r="BS16" s="67"/>
      <c r="BT16" s="67"/>
      <c r="BU16" s="67"/>
      <c r="BV16" s="67"/>
      <c r="BW16" s="67"/>
      <c r="BX16" s="67"/>
      <c r="BY16" s="67"/>
      <c r="BZ16" s="6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42</v>
      </c>
      <c r="BM45" s="61"/>
      <c r="BN45" s="61"/>
      <c r="BO45" s="61"/>
      <c r="BP45" s="61"/>
      <c r="BQ45" s="61"/>
      <c r="BR45" s="61"/>
      <c r="BS45" s="61"/>
      <c r="BT45" s="61"/>
      <c r="BU45" s="61"/>
      <c r="BV45" s="61"/>
      <c r="BW45" s="61"/>
      <c r="BX45" s="61"/>
      <c r="BY45" s="61"/>
      <c r="BZ45" s="6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114</v>
      </c>
      <c r="BM47" s="67"/>
      <c r="BN47" s="67"/>
      <c r="BO47" s="67"/>
      <c r="BP47" s="67"/>
      <c r="BQ47" s="67"/>
      <c r="BR47" s="67"/>
      <c r="BS47" s="67"/>
      <c r="BT47" s="67"/>
      <c r="BU47" s="67"/>
      <c r="BV47" s="67"/>
      <c r="BW47" s="67"/>
      <c r="BX47" s="67"/>
      <c r="BY47" s="67"/>
      <c r="BZ47" s="6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67"/>
      <c r="BN48" s="67"/>
      <c r="BO48" s="67"/>
      <c r="BP48" s="67"/>
      <c r="BQ48" s="67"/>
      <c r="BR48" s="67"/>
      <c r="BS48" s="67"/>
      <c r="BT48" s="67"/>
      <c r="BU48" s="67"/>
      <c r="BV48" s="67"/>
      <c r="BW48" s="67"/>
      <c r="BX48" s="67"/>
      <c r="BY48" s="67"/>
      <c r="BZ48" s="6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67"/>
      <c r="BN49" s="67"/>
      <c r="BO49" s="67"/>
      <c r="BP49" s="67"/>
      <c r="BQ49" s="67"/>
      <c r="BR49" s="67"/>
      <c r="BS49" s="67"/>
      <c r="BT49" s="67"/>
      <c r="BU49" s="67"/>
      <c r="BV49" s="67"/>
      <c r="BW49" s="67"/>
      <c r="BX49" s="67"/>
      <c r="BY49" s="67"/>
      <c r="BZ49" s="6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67"/>
      <c r="BN50" s="67"/>
      <c r="BO50" s="67"/>
      <c r="BP50" s="67"/>
      <c r="BQ50" s="67"/>
      <c r="BR50" s="67"/>
      <c r="BS50" s="67"/>
      <c r="BT50" s="67"/>
      <c r="BU50" s="67"/>
      <c r="BV50" s="67"/>
      <c r="BW50" s="67"/>
      <c r="BX50" s="67"/>
      <c r="BY50" s="67"/>
      <c r="BZ50" s="6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67"/>
      <c r="BN51" s="67"/>
      <c r="BO51" s="67"/>
      <c r="BP51" s="67"/>
      <c r="BQ51" s="67"/>
      <c r="BR51" s="67"/>
      <c r="BS51" s="67"/>
      <c r="BT51" s="67"/>
      <c r="BU51" s="67"/>
      <c r="BV51" s="67"/>
      <c r="BW51" s="67"/>
      <c r="BX51" s="67"/>
      <c r="BY51" s="67"/>
      <c r="BZ51" s="6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67"/>
      <c r="BN52" s="67"/>
      <c r="BO52" s="67"/>
      <c r="BP52" s="67"/>
      <c r="BQ52" s="67"/>
      <c r="BR52" s="67"/>
      <c r="BS52" s="67"/>
      <c r="BT52" s="67"/>
      <c r="BU52" s="67"/>
      <c r="BV52" s="67"/>
      <c r="BW52" s="67"/>
      <c r="BX52" s="67"/>
      <c r="BY52" s="67"/>
      <c r="BZ52" s="6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67"/>
      <c r="BN53" s="67"/>
      <c r="BO53" s="67"/>
      <c r="BP53" s="67"/>
      <c r="BQ53" s="67"/>
      <c r="BR53" s="67"/>
      <c r="BS53" s="67"/>
      <c r="BT53" s="67"/>
      <c r="BU53" s="67"/>
      <c r="BV53" s="67"/>
      <c r="BW53" s="67"/>
      <c r="BX53" s="67"/>
      <c r="BY53" s="67"/>
      <c r="BZ53" s="6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67"/>
      <c r="BN54" s="67"/>
      <c r="BO54" s="67"/>
      <c r="BP54" s="67"/>
      <c r="BQ54" s="67"/>
      <c r="BR54" s="67"/>
      <c r="BS54" s="67"/>
      <c r="BT54" s="67"/>
      <c r="BU54" s="67"/>
      <c r="BV54" s="67"/>
      <c r="BW54" s="67"/>
      <c r="BX54" s="67"/>
      <c r="BY54" s="67"/>
      <c r="BZ54" s="6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67"/>
      <c r="BN55" s="67"/>
      <c r="BO55" s="67"/>
      <c r="BP55" s="67"/>
      <c r="BQ55" s="67"/>
      <c r="BR55" s="67"/>
      <c r="BS55" s="67"/>
      <c r="BT55" s="67"/>
      <c r="BU55" s="67"/>
      <c r="BV55" s="67"/>
      <c r="BW55" s="67"/>
      <c r="BX55" s="67"/>
      <c r="BY55" s="67"/>
      <c r="BZ55" s="68"/>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67"/>
      <c r="BN56" s="67"/>
      <c r="BO56" s="67"/>
      <c r="BP56" s="67"/>
      <c r="BQ56" s="67"/>
      <c r="BR56" s="67"/>
      <c r="BS56" s="67"/>
      <c r="BT56" s="67"/>
      <c r="BU56" s="67"/>
      <c r="BV56" s="67"/>
      <c r="BW56" s="67"/>
      <c r="BX56" s="67"/>
      <c r="BY56" s="67"/>
      <c r="BZ56" s="68"/>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67"/>
      <c r="BN57" s="67"/>
      <c r="BO57" s="67"/>
      <c r="BP57" s="67"/>
      <c r="BQ57" s="67"/>
      <c r="BR57" s="67"/>
      <c r="BS57" s="67"/>
      <c r="BT57" s="67"/>
      <c r="BU57" s="67"/>
      <c r="BV57" s="67"/>
      <c r="BW57" s="67"/>
      <c r="BX57" s="67"/>
      <c r="BY57" s="67"/>
      <c r="BZ57" s="68"/>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67"/>
      <c r="BN58" s="67"/>
      <c r="BO58" s="67"/>
      <c r="BP58" s="67"/>
      <c r="BQ58" s="67"/>
      <c r="BR58" s="67"/>
      <c r="BS58" s="67"/>
      <c r="BT58" s="67"/>
      <c r="BU58" s="67"/>
      <c r="BV58" s="67"/>
      <c r="BW58" s="67"/>
      <c r="BX58" s="67"/>
      <c r="BY58" s="67"/>
      <c r="BZ58" s="68"/>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67"/>
      <c r="BN59" s="67"/>
      <c r="BO59" s="67"/>
      <c r="BP59" s="67"/>
      <c r="BQ59" s="67"/>
      <c r="BR59" s="67"/>
      <c r="BS59" s="67"/>
      <c r="BT59" s="67"/>
      <c r="BU59" s="67"/>
      <c r="BV59" s="67"/>
      <c r="BW59" s="67"/>
      <c r="BX59" s="67"/>
      <c r="BY59" s="67"/>
      <c r="BZ59" s="68"/>
    </row>
    <row r="60" spans="1:78" ht="13.5" customHeight="1" x14ac:dyDescent="0.15">
      <c r="A60" s="2"/>
      <c r="B60" s="57" t="s">
        <v>7</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67"/>
      <c r="BN62" s="67"/>
      <c r="BO62" s="67"/>
      <c r="BP62" s="67"/>
      <c r="BQ62" s="67"/>
      <c r="BR62" s="67"/>
      <c r="BS62" s="67"/>
      <c r="BT62" s="67"/>
      <c r="BU62" s="67"/>
      <c r="BV62" s="67"/>
      <c r="BW62" s="67"/>
      <c r="BX62" s="67"/>
      <c r="BY62" s="67"/>
      <c r="BZ62" s="6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11</v>
      </c>
      <c r="BM64" s="61"/>
      <c r="BN64" s="61"/>
      <c r="BO64" s="61"/>
      <c r="BP64" s="61"/>
      <c r="BQ64" s="61"/>
      <c r="BR64" s="61"/>
      <c r="BS64" s="61"/>
      <c r="BT64" s="61"/>
      <c r="BU64" s="61"/>
      <c r="BV64" s="61"/>
      <c r="BW64" s="61"/>
      <c r="BX64" s="61"/>
      <c r="BY64" s="61"/>
      <c r="BZ64" s="6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9</v>
      </c>
      <c r="BM66" s="67"/>
      <c r="BN66" s="67"/>
      <c r="BO66" s="67"/>
      <c r="BP66" s="67"/>
      <c r="BQ66" s="67"/>
      <c r="BR66" s="67"/>
      <c r="BS66" s="67"/>
      <c r="BT66" s="67"/>
      <c r="BU66" s="67"/>
      <c r="BV66" s="67"/>
      <c r="BW66" s="67"/>
      <c r="BX66" s="67"/>
      <c r="BY66" s="67"/>
      <c r="BZ66" s="6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67"/>
      <c r="BN67" s="67"/>
      <c r="BO67" s="67"/>
      <c r="BP67" s="67"/>
      <c r="BQ67" s="67"/>
      <c r="BR67" s="67"/>
      <c r="BS67" s="67"/>
      <c r="BT67" s="67"/>
      <c r="BU67" s="67"/>
      <c r="BV67" s="67"/>
      <c r="BW67" s="67"/>
      <c r="BX67" s="67"/>
      <c r="BY67" s="67"/>
      <c r="BZ67" s="6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67"/>
      <c r="BN68" s="67"/>
      <c r="BO68" s="67"/>
      <c r="BP68" s="67"/>
      <c r="BQ68" s="67"/>
      <c r="BR68" s="67"/>
      <c r="BS68" s="67"/>
      <c r="BT68" s="67"/>
      <c r="BU68" s="67"/>
      <c r="BV68" s="67"/>
      <c r="BW68" s="67"/>
      <c r="BX68" s="67"/>
      <c r="BY68" s="67"/>
      <c r="BZ68" s="6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67"/>
      <c r="BN69" s="67"/>
      <c r="BO69" s="67"/>
      <c r="BP69" s="67"/>
      <c r="BQ69" s="67"/>
      <c r="BR69" s="67"/>
      <c r="BS69" s="67"/>
      <c r="BT69" s="67"/>
      <c r="BU69" s="67"/>
      <c r="BV69" s="67"/>
      <c r="BW69" s="67"/>
      <c r="BX69" s="67"/>
      <c r="BY69" s="67"/>
      <c r="BZ69" s="6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67"/>
      <c r="BN70" s="67"/>
      <c r="BO70" s="67"/>
      <c r="BP70" s="67"/>
      <c r="BQ70" s="67"/>
      <c r="BR70" s="67"/>
      <c r="BS70" s="67"/>
      <c r="BT70" s="67"/>
      <c r="BU70" s="67"/>
      <c r="BV70" s="67"/>
      <c r="BW70" s="67"/>
      <c r="BX70" s="67"/>
      <c r="BY70" s="67"/>
      <c r="BZ70" s="6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67"/>
      <c r="BN71" s="67"/>
      <c r="BO71" s="67"/>
      <c r="BP71" s="67"/>
      <c r="BQ71" s="67"/>
      <c r="BR71" s="67"/>
      <c r="BS71" s="67"/>
      <c r="BT71" s="67"/>
      <c r="BU71" s="67"/>
      <c r="BV71" s="67"/>
      <c r="BW71" s="67"/>
      <c r="BX71" s="67"/>
      <c r="BY71" s="67"/>
      <c r="BZ71" s="6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67"/>
      <c r="BN72" s="67"/>
      <c r="BO72" s="67"/>
      <c r="BP72" s="67"/>
      <c r="BQ72" s="67"/>
      <c r="BR72" s="67"/>
      <c r="BS72" s="67"/>
      <c r="BT72" s="67"/>
      <c r="BU72" s="67"/>
      <c r="BV72" s="67"/>
      <c r="BW72" s="67"/>
      <c r="BX72" s="67"/>
      <c r="BY72" s="67"/>
      <c r="BZ72" s="6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67"/>
      <c r="BN73" s="67"/>
      <c r="BO73" s="67"/>
      <c r="BP73" s="67"/>
      <c r="BQ73" s="67"/>
      <c r="BR73" s="67"/>
      <c r="BS73" s="67"/>
      <c r="BT73" s="67"/>
      <c r="BU73" s="67"/>
      <c r="BV73" s="67"/>
      <c r="BW73" s="67"/>
      <c r="BX73" s="67"/>
      <c r="BY73" s="67"/>
      <c r="BZ73" s="6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67"/>
      <c r="BN74" s="67"/>
      <c r="BO74" s="67"/>
      <c r="BP74" s="67"/>
      <c r="BQ74" s="67"/>
      <c r="BR74" s="67"/>
      <c r="BS74" s="67"/>
      <c r="BT74" s="67"/>
      <c r="BU74" s="67"/>
      <c r="BV74" s="67"/>
      <c r="BW74" s="67"/>
      <c r="BX74" s="67"/>
      <c r="BY74" s="67"/>
      <c r="BZ74" s="6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67"/>
      <c r="BN75" s="67"/>
      <c r="BO75" s="67"/>
      <c r="BP75" s="67"/>
      <c r="BQ75" s="67"/>
      <c r="BR75" s="67"/>
      <c r="BS75" s="67"/>
      <c r="BT75" s="67"/>
      <c r="BU75" s="67"/>
      <c r="BV75" s="67"/>
      <c r="BW75" s="67"/>
      <c r="BX75" s="67"/>
      <c r="BY75" s="67"/>
      <c r="BZ75" s="6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67"/>
      <c r="BN76" s="67"/>
      <c r="BO76" s="67"/>
      <c r="BP76" s="67"/>
      <c r="BQ76" s="67"/>
      <c r="BR76" s="67"/>
      <c r="BS76" s="67"/>
      <c r="BT76" s="67"/>
      <c r="BU76" s="67"/>
      <c r="BV76" s="67"/>
      <c r="BW76" s="67"/>
      <c r="BX76" s="67"/>
      <c r="BY76" s="67"/>
      <c r="BZ76" s="6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67"/>
      <c r="BN77" s="67"/>
      <c r="BO77" s="67"/>
      <c r="BP77" s="67"/>
      <c r="BQ77" s="67"/>
      <c r="BR77" s="67"/>
      <c r="BS77" s="67"/>
      <c r="BT77" s="67"/>
      <c r="BU77" s="67"/>
      <c r="BV77" s="67"/>
      <c r="BW77" s="67"/>
      <c r="BX77" s="67"/>
      <c r="BY77" s="67"/>
      <c r="BZ77" s="6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67"/>
      <c r="BN78" s="67"/>
      <c r="BO78" s="67"/>
      <c r="BP78" s="67"/>
      <c r="BQ78" s="67"/>
      <c r="BR78" s="67"/>
      <c r="BS78" s="67"/>
      <c r="BT78" s="67"/>
      <c r="BU78" s="67"/>
      <c r="BV78" s="67"/>
      <c r="BW78" s="67"/>
      <c r="BX78" s="67"/>
      <c r="BY78" s="67"/>
      <c r="BZ78" s="68"/>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67"/>
      <c r="BN79" s="67"/>
      <c r="BO79" s="67"/>
      <c r="BP79" s="67"/>
      <c r="BQ79" s="67"/>
      <c r="BR79" s="67"/>
      <c r="BS79" s="67"/>
      <c r="BT79" s="67"/>
      <c r="BU79" s="67"/>
      <c r="BV79" s="67"/>
      <c r="BW79" s="67"/>
      <c r="BX79" s="67"/>
      <c r="BY79" s="67"/>
      <c r="BZ79" s="68"/>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67"/>
      <c r="BN80" s="67"/>
      <c r="BO80" s="67"/>
      <c r="BP80" s="67"/>
      <c r="BQ80" s="67"/>
      <c r="BR80" s="67"/>
      <c r="BS80" s="67"/>
      <c r="BT80" s="67"/>
      <c r="BU80" s="67"/>
      <c r="BV80" s="67"/>
      <c r="BW80" s="67"/>
      <c r="BX80" s="67"/>
      <c r="BY80" s="67"/>
      <c r="BZ80" s="68"/>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67"/>
      <c r="BN81" s="67"/>
      <c r="BO81" s="67"/>
      <c r="BP81" s="67"/>
      <c r="BQ81" s="67"/>
      <c r="BR81" s="67"/>
      <c r="BS81" s="67"/>
      <c r="BT81" s="67"/>
      <c r="BU81" s="67"/>
      <c r="BV81" s="67"/>
      <c r="BW81" s="67"/>
      <c r="BX81" s="67"/>
      <c r="BY81" s="67"/>
      <c r="BZ81" s="68"/>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15">
      <c r="C83" s="50" t="s">
        <v>44</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15">
      <c r="C84" s="2"/>
    </row>
    <row r="85" spans="1:78" hidden="1" x14ac:dyDescent="0.15">
      <c r="B85" s="6" t="s">
        <v>45</v>
      </c>
      <c r="C85" s="6"/>
      <c r="D85" s="6"/>
      <c r="E85" s="6" t="s">
        <v>46</v>
      </c>
      <c r="F85" s="6" t="s">
        <v>48</v>
      </c>
      <c r="G85" s="6" t="s">
        <v>49</v>
      </c>
      <c r="H85" s="6" t="s">
        <v>43</v>
      </c>
      <c r="I85" s="6" t="s">
        <v>10</v>
      </c>
      <c r="J85" s="6" t="s">
        <v>50</v>
      </c>
      <c r="K85" s="6" t="s">
        <v>51</v>
      </c>
      <c r="L85" s="6" t="s">
        <v>33</v>
      </c>
      <c r="M85" s="6" t="s">
        <v>37</v>
      </c>
      <c r="N85" s="6" t="s">
        <v>52</v>
      </c>
      <c r="O85" s="6" t="s">
        <v>53</v>
      </c>
    </row>
    <row r="86" spans="1:78" hidden="1" x14ac:dyDescent="0.15">
      <c r="B86" s="6"/>
      <c r="C86" s="6"/>
      <c r="D86" s="6"/>
      <c r="E86" s="6" t="str">
        <f>データ!AI6</f>
        <v/>
      </c>
      <c r="F86" s="6" t="s">
        <v>40</v>
      </c>
      <c r="G86" s="6" t="s">
        <v>40</v>
      </c>
      <c r="H86" s="6" t="str">
        <f>データ!BP6</f>
        <v>【809.19】</v>
      </c>
      <c r="I86" s="6" t="str">
        <f>データ!CA6</f>
        <v>【57.02】</v>
      </c>
      <c r="J86" s="6" t="str">
        <f>データ!CL6</f>
        <v>【273.68】</v>
      </c>
      <c r="K86" s="6" t="str">
        <f>データ!CW6</f>
        <v>【52.55】</v>
      </c>
      <c r="L86" s="6" t="str">
        <f>データ!DH6</f>
        <v>【87.30】</v>
      </c>
      <c r="M86" s="6" t="s">
        <v>40</v>
      </c>
      <c r="N86" s="6" t="s">
        <v>40</v>
      </c>
      <c r="O86" s="6" t="str">
        <f>データ!EO6</f>
        <v>【0.02】</v>
      </c>
    </row>
  </sheetData>
  <sheetProtection algorithmName="SHA-512" hashValue="jaJQwiWJnMiqliori4TxuMJM0E2IJezkn9ERKhsSpr3ryk1t/0zrX0fv0V41K1bpPllRr/0BZPMmK8zKshzlrQ==" saltValue="ggYnma1eu5zcvkZ2aMypOA=="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O13"/>
  <sheetViews>
    <sheetView showGridLines="0" workbookViewId="0"/>
  </sheetViews>
  <sheetFormatPr defaultRowHeight="13.5" x14ac:dyDescent="0.15"/>
  <cols>
    <col min="2" max="144" width="11.875" customWidth="1"/>
  </cols>
  <sheetData>
    <row r="1" spans="1:145"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14" t="s">
        <v>57</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5" x14ac:dyDescent="0.15">
      <c r="A3" s="14" t="s">
        <v>19</v>
      </c>
      <c r="B3" s="16" t="s">
        <v>34</v>
      </c>
      <c r="C3" s="16" t="s">
        <v>59</v>
      </c>
      <c r="D3" s="16" t="s">
        <v>60</v>
      </c>
      <c r="E3" s="16" t="s">
        <v>5</v>
      </c>
      <c r="F3" s="16" t="s">
        <v>4</v>
      </c>
      <c r="G3" s="16" t="s">
        <v>24</v>
      </c>
      <c r="H3" s="74" t="s">
        <v>56</v>
      </c>
      <c r="I3" s="75"/>
      <c r="J3" s="75"/>
      <c r="K3" s="75"/>
      <c r="L3" s="75"/>
      <c r="M3" s="75"/>
      <c r="N3" s="75"/>
      <c r="O3" s="75"/>
      <c r="P3" s="75"/>
      <c r="Q3" s="75"/>
      <c r="R3" s="75"/>
      <c r="S3" s="75"/>
      <c r="T3" s="75"/>
      <c r="U3" s="75"/>
      <c r="V3" s="75"/>
      <c r="W3" s="75"/>
      <c r="X3" s="76"/>
      <c r="Y3" s="72" t="s">
        <v>54</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7</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15">
      <c r="A4" s="14" t="s">
        <v>61</v>
      </c>
      <c r="B4" s="17"/>
      <c r="C4" s="17"/>
      <c r="D4" s="17"/>
      <c r="E4" s="17"/>
      <c r="F4" s="17"/>
      <c r="G4" s="17"/>
      <c r="H4" s="77"/>
      <c r="I4" s="78"/>
      <c r="J4" s="78"/>
      <c r="K4" s="78"/>
      <c r="L4" s="78"/>
      <c r="M4" s="78"/>
      <c r="N4" s="78"/>
      <c r="O4" s="78"/>
      <c r="P4" s="78"/>
      <c r="Q4" s="78"/>
      <c r="R4" s="78"/>
      <c r="S4" s="78"/>
      <c r="T4" s="78"/>
      <c r="U4" s="78"/>
      <c r="V4" s="78"/>
      <c r="W4" s="78"/>
      <c r="X4" s="79"/>
      <c r="Y4" s="73" t="s">
        <v>26</v>
      </c>
      <c r="Z4" s="73"/>
      <c r="AA4" s="73"/>
      <c r="AB4" s="73"/>
      <c r="AC4" s="73"/>
      <c r="AD4" s="73"/>
      <c r="AE4" s="73"/>
      <c r="AF4" s="73"/>
      <c r="AG4" s="73"/>
      <c r="AH4" s="73"/>
      <c r="AI4" s="73"/>
      <c r="AJ4" s="73" t="s">
        <v>47</v>
      </c>
      <c r="AK4" s="73"/>
      <c r="AL4" s="73"/>
      <c r="AM4" s="73"/>
      <c r="AN4" s="73"/>
      <c r="AO4" s="73"/>
      <c r="AP4" s="73"/>
      <c r="AQ4" s="73"/>
      <c r="AR4" s="73"/>
      <c r="AS4" s="73"/>
      <c r="AT4" s="73"/>
      <c r="AU4" s="73" t="s">
        <v>29</v>
      </c>
      <c r="AV4" s="73"/>
      <c r="AW4" s="73"/>
      <c r="AX4" s="73"/>
      <c r="AY4" s="73"/>
      <c r="AZ4" s="73"/>
      <c r="BA4" s="73"/>
      <c r="BB4" s="73"/>
      <c r="BC4" s="73"/>
      <c r="BD4" s="73"/>
      <c r="BE4" s="73"/>
      <c r="BF4" s="73" t="s">
        <v>62</v>
      </c>
      <c r="BG4" s="73"/>
      <c r="BH4" s="73"/>
      <c r="BI4" s="73"/>
      <c r="BJ4" s="73"/>
      <c r="BK4" s="73"/>
      <c r="BL4" s="73"/>
      <c r="BM4" s="73"/>
      <c r="BN4" s="73"/>
      <c r="BO4" s="73"/>
      <c r="BP4" s="73"/>
      <c r="BQ4" s="73" t="s">
        <v>15</v>
      </c>
      <c r="BR4" s="73"/>
      <c r="BS4" s="73"/>
      <c r="BT4" s="73"/>
      <c r="BU4" s="73"/>
      <c r="BV4" s="73"/>
      <c r="BW4" s="73"/>
      <c r="BX4" s="73"/>
      <c r="BY4" s="73"/>
      <c r="BZ4" s="73"/>
      <c r="CA4" s="73"/>
      <c r="CB4" s="73" t="s">
        <v>63</v>
      </c>
      <c r="CC4" s="73"/>
      <c r="CD4" s="73"/>
      <c r="CE4" s="73"/>
      <c r="CF4" s="73"/>
      <c r="CG4" s="73"/>
      <c r="CH4" s="73"/>
      <c r="CI4" s="73"/>
      <c r="CJ4" s="73"/>
      <c r="CK4" s="73"/>
      <c r="CL4" s="73"/>
      <c r="CM4" s="73" t="s">
        <v>65</v>
      </c>
      <c r="CN4" s="73"/>
      <c r="CO4" s="73"/>
      <c r="CP4" s="73"/>
      <c r="CQ4" s="73"/>
      <c r="CR4" s="73"/>
      <c r="CS4" s="73"/>
      <c r="CT4" s="73"/>
      <c r="CU4" s="73"/>
      <c r="CV4" s="73"/>
      <c r="CW4" s="73"/>
      <c r="CX4" s="73" t="s">
        <v>66</v>
      </c>
      <c r="CY4" s="73"/>
      <c r="CZ4" s="73"/>
      <c r="DA4" s="73"/>
      <c r="DB4" s="73"/>
      <c r="DC4" s="73"/>
      <c r="DD4" s="73"/>
      <c r="DE4" s="73"/>
      <c r="DF4" s="73"/>
      <c r="DG4" s="73"/>
      <c r="DH4" s="73"/>
      <c r="DI4" s="73" t="s">
        <v>67</v>
      </c>
      <c r="DJ4" s="73"/>
      <c r="DK4" s="73"/>
      <c r="DL4" s="73"/>
      <c r="DM4" s="73"/>
      <c r="DN4" s="73"/>
      <c r="DO4" s="73"/>
      <c r="DP4" s="73"/>
      <c r="DQ4" s="73"/>
      <c r="DR4" s="73"/>
      <c r="DS4" s="73"/>
      <c r="DT4" s="73" t="s">
        <v>68</v>
      </c>
      <c r="DU4" s="73"/>
      <c r="DV4" s="73"/>
      <c r="DW4" s="73"/>
      <c r="DX4" s="73"/>
      <c r="DY4" s="73"/>
      <c r="DZ4" s="73"/>
      <c r="EA4" s="73"/>
      <c r="EB4" s="73"/>
      <c r="EC4" s="73"/>
      <c r="ED4" s="73"/>
      <c r="EE4" s="73" t="s">
        <v>69</v>
      </c>
      <c r="EF4" s="73"/>
      <c r="EG4" s="73"/>
      <c r="EH4" s="73"/>
      <c r="EI4" s="73"/>
      <c r="EJ4" s="73"/>
      <c r="EK4" s="73"/>
      <c r="EL4" s="73"/>
      <c r="EM4" s="73"/>
      <c r="EN4" s="73"/>
      <c r="EO4" s="73"/>
    </row>
    <row r="5" spans="1:145" x14ac:dyDescent="0.15">
      <c r="A5" s="14" t="s">
        <v>70</v>
      </c>
      <c r="B5" s="18"/>
      <c r="C5" s="18"/>
      <c r="D5" s="18"/>
      <c r="E5" s="18"/>
      <c r="F5" s="18"/>
      <c r="G5" s="18"/>
      <c r="H5" s="23" t="s">
        <v>58</v>
      </c>
      <c r="I5" s="23" t="s">
        <v>71</v>
      </c>
      <c r="J5" s="23" t="s">
        <v>72</v>
      </c>
      <c r="K5" s="23" t="s">
        <v>73</v>
      </c>
      <c r="L5" s="23" t="s">
        <v>74</v>
      </c>
      <c r="M5" s="23" t="s">
        <v>6</v>
      </c>
      <c r="N5" s="23" t="s">
        <v>75</v>
      </c>
      <c r="O5" s="23" t="s">
        <v>76</v>
      </c>
      <c r="P5" s="23" t="s">
        <v>77</v>
      </c>
      <c r="Q5" s="23" t="s">
        <v>78</v>
      </c>
      <c r="R5" s="23" t="s">
        <v>79</v>
      </c>
      <c r="S5" s="23" t="s">
        <v>80</v>
      </c>
      <c r="T5" s="23" t="s">
        <v>81</v>
      </c>
      <c r="U5" s="23" t="s">
        <v>64</v>
      </c>
      <c r="V5" s="23" t="s">
        <v>82</v>
      </c>
      <c r="W5" s="23" t="s">
        <v>83</v>
      </c>
      <c r="X5" s="23" t="s">
        <v>84</v>
      </c>
      <c r="Y5" s="23" t="s">
        <v>85</v>
      </c>
      <c r="Z5" s="23" t="s">
        <v>86</v>
      </c>
      <c r="AA5" s="23" t="s">
        <v>87</v>
      </c>
      <c r="AB5" s="23" t="s">
        <v>88</v>
      </c>
      <c r="AC5" s="23" t="s">
        <v>89</v>
      </c>
      <c r="AD5" s="23" t="s">
        <v>90</v>
      </c>
      <c r="AE5" s="23" t="s">
        <v>92</v>
      </c>
      <c r="AF5" s="23" t="s">
        <v>93</v>
      </c>
      <c r="AG5" s="23" t="s">
        <v>94</v>
      </c>
      <c r="AH5" s="23" t="s">
        <v>95</v>
      </c>
      <c r="AI5" s="23" t="s">
        <v>45</v>
      </c>
      <c r="AJ5" s="23" t="s">
        <v>85</v>
      </c>
      <c r="AK5" s="23" t="s">
        <v>86</v>
      </c>
      <c r="AL5" s="23" t="s">
        <v>87</v>
      </c>
      <c r="AM5" s="23" t="s">
        <v>88</v>
      </c>
      <c r="AN5" s="23" t="s">
        <v>89</v>
      </c>
      <c r="AO5" s="23" t="s">
        <v>90</v>
      </c>
      <c r="AP5" s="23" t="s">
        <v>92</v>
      </c>
      <c r="AQ5" s="23" t="s">
        <v>93</v>
      </c>
      <c r="AR5" s="23" t="s">
        <v>94</v>
      </c>
      <c r="AS5" s="23" t="s">
        <v>95</v>
      </c>
      <c r="AT5" s="23" t="s">
        <v>91</v>
      </c>
      <c r="AU5" s="23" t="s">
        <v>85</v>
      </c>
      <c r="AV5" s="23" t="s">
        <v>86</v>
      </c>
      <c r="AW5" s="23" t="s">
        <v>87</v>
      </c>
      <c r="AX5" s="23" t="s">
        <v>88</v>
      </c>
      <c r="AY5" s="23" t="s">
        <v>89</v>
      </c>
      <c r="AZ5" s="23" t="s">
        <v>90</v>
      </c>
      <c r="BA5" s="23" t="s">
        <v>92</v>
      </c>
      <c r="BB5" s="23" t="s">
        <v>93</v>
      </c>
      <c r="BC5" s="23" t="s">
        <v>94</v>
      </c>
      <c r="BD5" s="23" t="s">
        <v>95</v>
      </c>
      <c r="BE5" s="23" t="s">
        <v>91</v>
      </c>
      <c r="BF5" s="23" t="s">
        <v>85</v>
      </c>
      <c r="BG5" s="23" t="s">
        <v>86</v>
      </c>
      <c r="BH5" s="23" t="s">
        <v>87</v>
      </c>
      <c r="BI5" s="23" t="s">
        <v>88</v>
      </c>
      <c r="BJ5" s="23" t="s">
        <v>89</v>
      </c>
      <c r="BK5" s="23" t="s">
        <v>90</v>
      </c>
      <c r="BL5" s="23" t="s">
        <v>92</v>
      </c>
      <c r="BM5" s="23" t="s">
        <v>93</v>
      </c>
      <c r="BN5" s="23" t="s">
        <v>94</v>
      </c>
      <c r="BO5" s="23" t="s">
        <v>95</v>
      </c>
      <c r="BP5" s="23" t="s">
        <v>91</v>
      </c>
      <c r="BQ5" s="23" t="s">
        <v>85</v>
      </c>
      <c r="BR5" s="23" t="s">
        <v>86</v>
      </c>
      <c r="BS5" s="23" t="s">
        <v>87</v>
      </c>
      <c r="BT5" s="23" t="s">
        <v>88</v>
      </c>
      <c r="BU5" s="23" t="s">
        <v>89</v>
      </c>
      <c r="BV5" s="23" t="s">
        <v>90</v>
      </c>
      <c r="BW5" s="23" t="s">
        <v>92</v>
      </c>
      <c r="BX5" s="23" t="s">
        <v>93</v>
      </c>
      <c r="BY5" s="23" t="s">
        <v>94</v>
      </c>
      <c r="BZ5" s="23" t="s">
        <v>95</v>
      </c>
      <c r="CA5" s="23" t="s">
        <v>91</v>
      </c>
      <c r="CB5" s="23" t="s">
        <v>85</v>
      </c>
      <c r="CC5" s="23" t="s">
        <v>86</v>
      </c>
      <c r="CD5" s="23" t="s">
        <v>87</v>
      </c>
      <c r="CE5" s="23" t="s">
        <v>88</v>
      </c>
      <c r="CF5" s="23" t="s">
        <v>89</v>
      </c>
      <c r="CG5" s="23" t="s">
        <v>90</v>
      </c>
      <c r="CH5" s="23" t="s">
        <v>92</v>
      </c>
      <c r="CI5" s="23" t="s">
        <v>93</v>
      </c>
      <c r="CJ5" s="23" t="s">
        <v>94</v>
      </c>
      <c r="CK5" s="23" t="s">
        <v>95</v>
      </c>
      <c r="CL5" s="23" t="s">
        <v>91</v>
      </c>
      <c r="CM5" s="23" t="s">
        <v>85</v>
      </c>
      <c r="CN5" s="23" t="s">
        <v>86</v>
      </c>
      <c r="CO5" s="23" t="s">
        <v>87</v>
      </c>
      <c r="CP5" s="23" t="s">
        <v>88</v>
      </c>
      <c r="CQ5" s="23" t="s">
        <v>89</v>
      </c>
      <c r="CR5" s="23" t="s">
        <v>90</v>
      </c>
      <c r="CS5" s="23" t="s">
        <v>92</v>
      </c>
      <c r="CT5" s="23" t="s">
        <v>93</v>
      </c>
      <c r="CU5" s="23" t="s">
        <v>94</v>
      </c>
      <c r="CV5" s="23" t="s">
        <v>95</v>
      </c>
      <c r="CW5" s="23" t="s">
        <v>91</v>
      </c>
      <c r="CX5" s="23" t="s">
        <v>85</v>
      </c>
      <c r="CY5" s="23" t="s">
        <v>86</v>
      </c>
      <c r="CZ5" s="23" t="s">
        <v>87</v>
      </c>
      <c r="DA5" s="23" t="s">
        <v>88</v>
      </c>
      <c r="DB5" s="23" t="s">
        <v>89</v>
      </c>
      <c r="DC5" s="23" t="s">
        <v>90</v>
      </c>
      <c r="DD5" s="23" t="s">
        <v>92</v>
      </c>
      <c r="DE5" s="23" t="s">
        <v>93</v>
      </c>
      <c r="DF5" s="23" t="s">
        <v>94</v>
      </c>
      <c r="DG5" s="23" t="s">
        <v>95</v>
      </c>
      <c r="DH5" s="23" t="s">
        <v>91</v>
      </c>
      <c r="DI5" s="23" t="s">
        <v>85</v>
      </c>
      <c r="DJ5" s="23" t="s">
        <v>86</v>
      </c>
      <c r="DK5" s="23" t="s">
        <v>87</v>
      </c>
      <c r="DL5" s="23" t="s">
        <v>88</v>
      </c>
      <c r="DM5" s="23" t="s">
        <v>89</v>
      </c>
      <c r="DN5" s="23" t="s">
        <v>90</v>
      </c>
      <c r="DO5" s="23" t="s">
        <v>92</v>
      </c>
      <c r="DP5" s="23" t="s">
        <v>93</v>
      </c>
      <c r="DQ5" s="23" t="s">
        <v>94</v>
      </c>
      <c r="DR5" s="23" t="s">
        <v>95</v>
      </c>
      <c r="DS5" s="23" t="s">
        <v>91</v>
      </c>
      <c r="DT5" s="23" t="s">
        <v>85</v>
      </c>
      <c r="DU5" s="23" t="s">
        <v>86</v>
      </c>
      <c r="DV5" s="23" t="s">
        <v>87</v>
      </c>
      <c r="DW5" s="23" t="s">
        <v>88</v>
      </c>
      <c r="DX5" s="23" t="s">
        <v>89</v>
      </c>
      <c r="DY5" s="23" t="s">
        <v>90</v>
      </c>
      <c r="DZ5" s="23" t="s">
        <v>92</v>
      </c>
      <c r="EA5" s="23" t="s">
        <v>93</v>
      </c>
      <c r="EB5" s="23" t="s">
        <v>94</v>
      </c>
      <c r="EC5" s="23" t="s">
        <v>95</v>
      </c>
      <c r="ED5" s="23" t="s">
        <v>91</v>
      </c>
      <c r="EE5" s="23" t="s">
        <v>85</v>
      </c>
      <c r="EF5" s="23" t="s">
        <v>86</v>
      </c>
      <c r="EG5" s="23" t="s">
        <v>87</v>
      </c>
      <c r="EH5" s="23" t="s">
        <v>88</v>
      </c>
      <c r="EI5" s="23" t="s">
        <v>89</v>
      </c>
      <c r="EJ5" s="23" t="s">
        <v>90</v>
      </c>
      <c r="EK5" s="23" t="s">
        <v>92</v>
      </c>
      <c r="EL5" s="23" t="s">
        <v>93</v>
      </c>
      <c r="EM5" s="23" t="s">
        <v>94</v>
      </c>
      <c r="EN5" s="23" t="s">
        <v>95</v>
      </c>
      <c r="EO5" s="23" t="s">
        <v>91</v>
      </c>
    </row>
    <row r="6" spans="1:145" s="13" customFormat="1" x14ac:dyDescent="0.15">
      <c r="A6" s="14" t="s">
        <v>96</v>
      </c>
      <c r="B6" s="19">
        <f t="shared" ref="B6:X6" si="1">B7</f>
        <v>2022</v>
      </c>
      <c r="C6" s="19">
        <f t="shared" si="1"/>
        <v>23019</v>
      </c>
      <c r="D6" s="19">
        <f t="shared" si="1"/>
        <v>47</v>
      </c>
      <c r="E6" s="19">
        <f t="shared" si="1"/>
        <v>17</v>
      </c>
      <c r="F6" s="19">
        <f t="shared" si="1"/>
        <v>5</v>
      </c>
      <c r="G6" s="19">
        <f t="shared" si="1"/>
        <v>0</v>
      </c>
      <c r="H6" s="19" t="str">
        <f t="shared" si="1"/>
        <v>青森県　平内町</v>
      </c>
      <c r="I6" s="19" t="str">
        <f t="shared" si="1"/>
        <v>法非適用</v>
      </c>
      <c r="J6" s="19" t="str">
        <f t="shared" si="1"/>
        <v>下水道事業</v>
      </c>
      <c r="K6" s="19" t="str">
        <f t="shared" si="1"/>
        <v>農業集落排水</v>
      </c>
      <c r="L6" s="19" t="str">
        <f t="shared" si="1"/>
        <v>F2</v>
      </c>
      <c r="M6" s="19" t="str">
        <f t="shared" si="1"/>
        <v>非設置</v>
      </c>
      <c r="N6" s="24" t="str">
        <f t="shared" si="1"/>
        <v>-</v>
      </c>
      <c r="O6" s="24" t="str">
        <f t="shared" si="1"/>
        <v>該当数値なし</v>
      </c>
      <c r="P6" s="24">
        <f t="shared" si="1"/>
        <v>14.27</v>
      </c>
      <c r="Q6" s="24">
        <f t="shared" si="1"/>
        <v>100</v>
      </c>
      <c r="R6" s="24">
        <f t="shared" si="1"/>
        <v>2980</v>
      </c>
      <c r="S6" s="24">
        <f t="shared" si="1"/>
        <v>10187</v>
      </c>
      <c r="T6" s="24">
        <f t="shared" si="1"/>
        <v>217.09</v>
      </c>
      <c r="U6" s="24">
        <f t="shared" si="1"/>
        <v>46.93</v>
      </c>
      <c r="V6" s="24">
        <f t="shared" si="1"/>
        <v>1444</v>
      </c>
      <c r="W6" s="24">
        <f t="shared" si="1"/>
        <v>1.5699999999999998</v>
      </c>
      <c r="X6" s="24">
        <f t="shared" si="1"/>
        <v>919.75</v>
      </c>
      <c r="Y6" s="28">
        <f t="shared" ref="Y6:AH6" si="2">IF(Y7="",NA(),Y7)</f>
        <v>63.92</v>
      </c>
      <c r="Z6" s="28">
        <f t="shared" si="2"/>
        <v>62.92</v>
      </c>
      <c r="AA6" s="28">
        <f t="shared" si="2"/>
        <v>73.77</v>
      </c>
      <c r="AB6" s="28">
        <f t="shared" si="2"/>
        <v>76.209999999999994</v>
      </c>
      <c r="AC6" s="28">
        <f t="shared" si="2"/>
        <v>75.55</v>
      </c>
      <c r="AD6" s="24" t="e">
        <f t="shared" si="2"/>
        <v>#N/A</v>
      </c>
      <c r="AE6" s="24" t="e">
        <f t="shared" si="2"/>
        <v>#N/A</v>
      </c>
      <c r="AF6" s="24" t="e">
        <f t="shared" si="2"/>
        <v>#N/A</v>
      </c>
      <c r="AG6" s="24" t="e">
        <f t="shared" si="2"/>
        <v>#N/A</v>
      </c>
      <c r="AH6" s="24" t="e">
        <f t="shared" si="2"/>
        <v>#N/A</v>
      </c>
      <c r="AI6" s="24" t="str">
        <f>IF(AI7="","",IF(AI7="-","【-】","【"&amp;SUBSTITUTE(TEXT(AI7,"#,##0.00"),"-","△")&amp;"】"))</f>
        <v/>
      </c>
      <c r="AJ6" s="24" t="e">
        <f t="shared" ref="AJ6:AS6" si="3">IF(AJ7="",NA(),AJ7)</f>
        <v>#N/A</v>
      </c>
      <c r="AK6" s="24" t="e">
        <f t="shared" si="3"/>
        <v>#N/A</v>
      </c>
      <c r="AL6" s="24" t="e">
        <f t="shared" si="3"/>
        <v>#N/A</v>
      </c>
      <c r="AM6" s="24" t="e">
        <f t="shared" si="3"/>
        <v>#N/A</v>
      </c>
      <c r="AN6" s="24" t="e">
        <f t="shared" si="3"/>
        <v>#N/A</v>
      </c>
      <c r="AO6" s="24" t="e">
        <f t="shared" si="3"/>
        <v>#N/A</v>
      </c>
      <c r="AP6" s="24" t="e">
        <f t="shared" si="3"/>
        <v>#N/A</v>
      </c>
      <c r="AQ6" s="24" t="e">
        <f t="shared" si="3"/>
        <v>#N/A</v>
      </c>
      <c r="AR6" s="24" t="e">
        <f t="shared" si="3"/>
        <v>#N/A</v>
      </c>
      <c r="AS6" s="24" t="e">
        <f t="shared" si="3"/>
        <v>#N/A</v>
      </c>
      <c r="AT6" s="24" t="str">
        <f>IF(AT7="","",IF(AT7="-","【-】","【"&amp;SUBSTITUTE(TEXT(AT7,"#,##0.00"),"-","△")&amp;"】"))</f>
        <v/>
      </c>
      <c r="AU6" s="24" t="e">
        <f t="shared" ref="AU6:BD6" si="4">IF(AU7="",NA(),AU7)</f>
        <v>#N/A</v>
      </c>
      <c r="AV6" s="24" t="e">
        <f t="shared" si="4"/>
        <v>#N/A</v>
      </c>
      <c r="AW6" s="24" t="e">
        <f t="shared" si="4"/>
        <v>#N/A</v>
      </c>
      <c r="AX6" s="24" t="e">
        <f t="shared" si="4"/>
        <v>#N/A</v>
      </c>
      <c r="AY6" s="24" t="e">
        <f t="shared" si="4"/>
        <v>#N/A</v>
      </c>
      <c r="AZ6" s="24" t="e">
        <f t="shared" si="4"/>
        <v>#N/A</v>
      </c>
      <c r="BA6" s="24" t="e">
        <f t="shared" si="4"/>
        <v>#N/A</v>
      </c>
      <c r="BB6" s="24" t="e">
        <f t="shared" si="4"/>
        <v>#N/A</v>
      </c>
      <c r="BC6" s="24" t="e">
        <f t="shared" si="4"/>
        <v>#N/A</v>
      </c>
      <c r="BD6" s="24" t="e">
        <f t="shared" si="4"/>
        <v>#N/A</v>
      </c>
      <c r="BE6" s="24" t="str">
        <f>IF(BE7="","",IF(BE7="-","【-】","【"&amp;SUBSTITUTE(TEXT(BE7,"#,##0.00"),"-","△")&amp;"】"))</f>
        <v/>
      </c>
      <c r="BF6" s="24">
        <f t="shared" ref="BF6:BO6" si="5">IF(BF7="",NA(),BF7)</f>
        <v>0</v>
      </c>
      <c r="BG6" s="24">
        <f t="shared" si="5"/>
        <v>0</v>
      </c>
      <c r="BH6" s="24">
        <f t="shared" si="5"/>
        <v>0</v>
      </c>
      <c r="BI6" s="24">
        <f t="shared" si="5"/>
        <v>0</v>
      </c>
      <c r="BJ6" s="24">
        <f t="shared" si="5"/>
        <v>0</v>
      </c>
      <c r="BK6" s="28">
        <f t="shared" si="5"/>
        <v>789.46</v>
      </c>
      <c r="BL6" s="28">
        <f t="shared" si="5"/>
        <v>826.83</v>
      </c>
      <c r="BM6" s="28">
        <f t="shared" si="5"/>
        <v>867.83</v>
      </c>
      <c r="BN6" s="28">
        <f t="shared" si="5"/>
        <v>791.76</v>
      </c>
      <c r="BO6" s="28">
        <f t="shared" si="5"/>
        <v>900.82</v>
      </c>
      <c r="BP6" s="24" t="str">
        <f>IF(BP7="","",IF(BP7="-","【-】","【"&amp;SUBSTITUTE(TEXT(BP7,"#,##0.00"),"-","△")&amp;"】"))</f>
        <v>【809.19】</v>
      </c>
      <c r="BQ6" s="28">
        <f t="shared" ref="BQ6:BZ6" si="6">IF(BQ7="",NA(),BQ7)</f>
        <v>33.700000000000003</v>
      </c>
      <c r="BR6" s="28">
        <f t="shared" si="6"/>
        <v>31.52</v>
      </c>
      <c r="BS6" s="28">
        <f t="shared" si="6"/>
        <v>33.79</v>
      </c>
      <c r="BT6" s="28">
        <f t="shared" si="6"/>
        <v>37.06</v>
      </c>
      <c r="BU6" s="28">
        <f t="shared" si="6"/>
        <v>35.53</v>
      </c>
      <c r="BV6" s="28">
        <f t="shared" si="6"/>
        <v>57.77</v>
      </c>
      <c r="BW6" s="28">
        <f t="shared" si="6"/>
        <v>57.31</v>
      </c>
      <c r="BX6" s="28">
        <f t="shared" si="6"/>
        <v>57.08</v>
      </c>
      <c r="BY6" s="28">
        <f t="shared" si="6"/>
        <v>56.26</v>
      </c>
      <c r="BZ6" s="28">
        <f t="shared" si="6"/>
        <v>52.94</v>
      </c>
      <c r="CA6" s="24" t="str">
        <f>IF(CA7="","",IF(CA7="-","【-】","【"&amp;SUBSTITUTE(TEXT(CA7,"#,##0.00"),"-","△")&amp;"】"))</f>
        <v>【57.02】</v>
      </c>
      <c r="CB6" s="28">
        <f t="shared" ref="CB6:CK6" si="7">IF(CB7="",NA(),CB7)</f>
        <v>496.45</v>
      </c>
      <c r="CC6" s="28">
        <f t="shared" si="7"/>
        <v>503.76</v>
      </c>
      <c r="CD6" s="28">
        <f t="shared" si="7"/>
        <v>459.5</v>
      </c>
      <c r="CE6" s="28">
        <f t="shared" si="7"/>
        <v>428.54</v>
      </c>
      <c r="CF6" s="28">
        <f t="shared" si="7"/>
        <v>431.21</v>
      </c>
      <c r="CG6" s="28">
        <f t="shared" si="7"/>
        <v>274.35000000000002</v>
      </c>
      <c r="CH6" s="28">
        <f t="shared" si="7"/>
        <v>273.52</v>
      </c>
      <c r="CI6" s="28">
        <f t="shared" si="7"/>
        <v>274.99</v>
      </c>
      <c r="CJ6" s="28">
        <f t="shared" si="7"/>
        <v>282.08999999999997</v>
      </c>
      <c r="CK6" s="28">
        <f t="shared" si="7"/>
        <v>303.27999999999997</v>
      </c>
      <c r="CL6" s="24" t="str">
        <f>IF(CL7="","",IF(CL7="-","【-】","【"&amp;SUBSTITUTE(TEXT(CL7,"#,##0.00"),"-","△")&amp;"】"))</f>
        <v>【273.68】</v>
      </c>
      <c r="CM6" s="28">
        <f t="shared" ref="CM6:CV6" si="8">IF(CM7="",NA(),CM7)</f>
        <v>35.75</v>
      </c>
      <c r="CN6" s="28">
        <f t="shared" si="8"/>
        <v>37.130000000000003</v>
      </c>
      <c r="CO6" s="28">
        <f t="shared" si="8"/>
        <v>35.520000000000003</v>
      </c>
      <c r="CP6" s="28">
        <f t="shared" si="8"/>
        <v>34.71</v>
      </c>
      <c r="CQ6" s="28">
        <f t="shared" si="8"/>
        <v>34.369999999999997</v>
      </c>
      <c r="CR6" s="28">
        <f t="shared" si="8"/>
        <v>50.68</v>
      </c>
      <c r="CS6" s="28">
        <f t="shared" si="8"/>
        <v>50.14</v>
      </c>
      <c r="CT6" s="28">
        <f t="shared" si="8"/>
        <v>54.83</v>
      </c>
      <c r="CU6" s="28">
        <f t="shared" si="8"/>
        <v>66.53</v>
      </c>
      <c r="CV6" s="28">
        <f t="shared" si="8"/>
        <v>52.35</v>
      </c>
      <c r="CW6" s="24" t="str">
        <f>IF(CW7="","",IF(CW7="-","【-】","【"&amp;SUBSTITUTE(TEXT(CW7,"#,##0.00"),"-","△")&amp;"】"))</f>
        <v>【52.55】</v>
      </c>
      <c r="CX6" s="28">
        <f t="shared" ref="CX6:DG6" si="9">IF(CX7="",NA(),CX7)</f>
        <v>86.96</v>
      </c>
      <c r="CY6" s="28">
        <f t="shared" si="9"/>
        <v>88.07</v>
      </c>
      <c r="CZ6" s="28">
        <f t="shared" si="9"/>
        <v>89.91</v>
      </c>
      <c r="DA6" s="28">
        <f t="shared" si="9"/>
        <v>89.57</v>
      </c>
      <c r="DB6" s="28">
        <f t="shared" si="9"/>
        <v>88.43</v>
      </c>
      <c r="DC6" s="28">
        <f t="shared" si="9"/>
        <v>84.86</v>
      </c>
      <c r="DD6" s="28">
        <f t="shared" si="9"/>
        <v>84.98</v>
      </c>
      <c r="DE6" s="28">
        <f t="shared" si="9"/>
        <v>84.7</v>
      </c>
      <c r="DF6" s="28">
        <f t="shared" si="9"/>
        <v>84.67</v>
      </c>
      <c r="DG6" s="28">
        <f t="shared" si="9"/>
        <v>84.39</v>
      </c>
      <c r="DH6" s="24" t="str">
        <f>IF(DH7="","",IF(DH7="-","【-】","【"&amp;SUBSTITUTE(TEXT(DH7,"#,##0.00"),"-","△")&amp;"】"))</f>
        <v>【87.30】</v>
      </c>
      <c r="DI6" s="24" t="e">
        <f t="shared" ref="DI6:DR6" si="10">IF(DI7="",NA(),DI7)</f>
        <v>#N/A</v>
      </c>
      <c r="DJ6" s="24" t="e">
        <f t="shared" si="10"/>
        <v>#N/A</v>
      </c>
      <c r="DK6" s="24" t="e">
        <f t="shared" si="10"/>
        <v>#N/A</v>
      </c>
      <c r="DL6" s="24" t="e">
        <f t="shared" si="10"/>
        <v>#N/A</v>
      </c>
      <c r="DM6" s="24" t="e">
        <f t="shared" si="10"/>
        <v>#N/A</v>
      </c>
      <c r="DN6" s="24" t="e">
        <f t="shared" si="10"/>
        <v>#N/A</v>
      </c>
      <c r="DO6" s="24" t="e">
        <f t="shared" si="10"/>
        <v>#N/A</v>
      </c>
      <c r="DP6" s="24" t="e">
        <f t="shared" si="10"/>
        <v>#N/A</v>
      </c>
      <c r="DQ6" s="24" t="e">
        <f t="shared" si="10"/>
        <v>#N/A</v>
      </c>
      <c r="DR6" s="24" t="e">
        <f t="shared" si="10"/>
        <v>#N/A</v>
      </c>
      <c r="DS6" s="24" t="str">
        <f>IF(DS7="","",IF(DS7="-","【-】","【"&amp;SUBSTITUTE(TEXT(DS7,"#,##0.00"),"-","△")&amp;"】"))</f>
        <v/>
      </c>
      <c r="DT6" s="24" t="e">
        <f t="shared" ref="DT6:EC6" si="11">IF(DT7="",NA(),DT7)</f>
        <v>#N/A</v>
      </c>
      <c r="DU6" s="24" t="e">
        <f t="shared" si="11"/>
        <v>#N/A</v>
      </c>
      <c r="DV6" s="24" t="e">
        <f t="shared" si="11"/>
        <v>#N/A</v>
      </c>
      <c r="DW6" s="24" t="e">
        <f t="shared" si="11"/>
        <v>#N/A</v>
      </c>
      <c r="DX6" s="24" t="e">
        <f t="shared" si="11"/>
        <v>#N/A</v>
      </c>
      <c r="DY6" s="24" t="e">
        <f t="shared" si="11"/>
        <v>#N/A</v>
      </c>
      <c r="DZ6" s="24" t="e">
        <f t="shared" si="11"/>
        <v>#N/A</v>
      </c>
      <c r="EA6" s="24" t="e">
        <f t="shared" si="11"/>
        <v>#N/A</v>
      </c>
      <c r="EB6" s="24" t="e">
        <f t="shared" si="11"/>
        <v>#N/A</v>
      </c>
      <c r="EC6" s="24" t="e">
        <f t="shared" si="11"/>
        <v>#N/A</v>
      </c>
      <c r="ED6" s="24" t="str">
        <f>IF(ED7="","",IF(ED7="-","【-】","【"&amp;SUBSTITUTE(TEXT(ED7,"#,##0.00"),"-","△")&amp;"】"))</f>
        <v/>
      </c>
      <c r="EE6" s="28">
        <f t="shared" ref="EE6:EN6" si="12">IF(EE7="",NA(),EE7)</f>
        <v>0.1</v>
      </c>
      <c r="EF6" s="24">
        <f t="shared" si="12"/>
        <v>0</v>
      </c>
      <c r="EG6" s="28">
        <f t="shared" si="12"/>
        <v>0.1</v>
      </c>
      <c r="EH6" s="28">
        <f t="shared" si="12"/>
        <v>0.33</v>
      </c>
      <c r="EI6" s="24">
        <f t="shared" si="12"/>
        <v>0</v>
      </c>
      <c r="EJ6" s="28">
        <f t="shared" si="12"/>
        <v>0.01</v>
      </c>
      <c r="EK6" s="28">
        <f t="shared" si="12"/>
        <v>0.02</v>
      </c>
      <c r="EL6" s="28">
        <f t="shared" si="12"/>
        <v>0.25</v>
      </c>
      <c r="EM6" s="28">
        <f t="shared" si="12"/>
        <v>0.05</v>
      </c>
      <c r="EN6" s="28">
        <f t="shared" si="12"/>
        <v>0.03</v>
      </c>
      <c r="EO6" s="24" t="str">
        <f>IF(EO7="","",IF(EO7="-","【-】","【"&amp;SUBSTITUTE(TEXT(EO7,"#,##0.00"),"-","△")&amp;"】"))</f>
        <v>【0.02】</v>
      </c>
    </row>
    <row r="7" spans="1:145" s="13" customFormat="1" x14ac:dyDescent="0.15">
      <c r="A7" s="14"/>
      <c r="B7" s="20">
        <v>2022</v>
      </c>
      <c r="C7" s="20">
        <v>23019</v>
      </c>
      <c r="D7" s="20">
        <v>47</v>
      </c>
      <c r="E7" s="20">
        <v>17</v>
      </c>
      <c r="F7" s="20">
        <v>5</v>
      </c>
      <c r="G7" s="20">
        <v>0</v>
      </c>
      <c r="H7" s="20" t="s">
        <v>97</v>
      </c>
      <c r="I7" s="20" t="s">
        <v>98</v>
      </c>
      <c r="J7" s="20" t="s">
        <v>99</v>
      </c>
      <c r="K7" s="20" t="s">
        <v>100</v>
      </c>
      <c r="L7" s="20" t="s">
        <v>101</v>
      </c>
      <c r="M7" s="20" t="s">
        <v>102</v>
      </c>
      <c r="N7" s="25" t="s">
        <v>40</v>
      </c>
      <c r="O7" s="25" t="s">
        <v>103</v>
      </c>
      <c r="P7" s="25">
        <v>14.27</v>
      </c>
      <c r="Q7" s="25">
        <v>100</v>
      </c>
      <c r="R7" s="25">
        <v>2980</v>
      </c>
      <c r="S7" s="25">
        <v>10187</v>
      </c>
      <c r="T7" s="25">
        <v>217.09</v>
      </c>
      <c r="U7" s="25">
        <v>46.93</v>
      </c>
      <c r="V7" s="25">
        <v>1444</v>
      </c>
      <c r="W7" s="25">
        <v>1.5699999999999998</v>
      </c>
      <c r="X7" s="25">
        <v>919.75</v>
      </c>
      <c r="Y7" s="25">
        <v>63.92</v>
      </c>
      <c r="Z7" s="25">
        <v>62.92</v>
      </c>
      <c r="AA7" s="25">
        <v>73.77</v>
      </c>
      <c r="AB7" s="25">
        <v>76.209999999999994</v>
      </c>
      <c r="AC7" s="25">
        <v>75.55</v>
      </c>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v>0</v>
      </c>
      <c r="BG7" s="25">
        <v>0</v>
      </c>
      <c r="BH7" s="25">
        <v>0</v>
      </c>
      <c r="BI7" s="25">
        <v>0</v>
      </c>
      <c r="BJ7" s="25">
        <v>0</v>
      </c>
      <c r="BK7" s="25">
        <v>789.46</v>
      </c>
      <c r="BL7" s="25">
        <v>826.83</v>
      </c>
      <c r="BM7" s="25">
        <v>867.83</v>
      </c>
      <c r="BN7" s="25">
        <v>791.76</v>
      </c>
      <c r="BO7" s="25">
        <v>900.82</v>
      </c>
      <c r="BP7" s="25">
        <v>809.19</v>
      </c>
      <c r="BQ7" s="25">
        <v>33.700000000000003</v>
      </c>
      <c r="BR7" s="25">
        <v>31.52</v>
      </c>
      <c r="BS7" s="25">
        <v>33.79</v>
      </c>
      <c r="BT7" s="25">
        <v>37.06</v>
      </c>
      <c r="BU7" s="25">
        <v>35.53</v>
      </c>
      <c r="BV7" s="25">
        <v>57.77</v>
      </c>
      <c r="BW7" s="25">
        <v>57.31</v>
      </c>
      <c r="BX7" s="25">
        <v>57.08</v>
      </c>
      <c r="BY7" s="25">
        <v>56.26</v>
      </c>
      <c r="BZ7" s="25">
        <v>52.94</v>
      </c>
      <c r="CA7" s="25">
        <v>57.02</v>
      </c>
      <c r="CB7" s="25">
        <v>496.45</v>
      </c>
      <c r="CC7" s="25">
        <v>503.76</v>
      </c>
      <c r="CD7" s="25">
        <v>459.5</v>
      </c>
      <c r="CE7" s="25">
        <v>428.54</v>
      </c>
      <c r="CF7" s="25">
        <v>431.21</v>
      </c>
      <c r="CG7" s="25">
        <v>274.35000000000002</v>
      </c>
      <c r="CH7" s="25">
        <v>273.52</v>
      </c>
      <c r="CI7" s="25">
        <v>274.99</v>
      </c>
      <c r="CJ7" s="25">
        <v>282.08999999999997</v>
      </c>
      <c r="CK7" s="25">
        <v>303.27999999999997</v>
      </c>
      <c r="CL7" s="25">
        <v>273.68</v>
      </c>
      <c r="CM7" s="25">
        <v>35.75</v>
      </c>
      <c r="CN7" s="25">
        <v>37.130000000000003</v>
      </c>
      <c r="CO7" s="25">
        <v>35.520000000000003</v>
      </c>
      <c r="CP7" s="25">
        <v>34.71</v>
      </c>
      <c r="CQ7" s="25">
        <v>34.369999999999997</v>
      </c>
      <c r="CR7" s="25">
        <v>50.68</v>
      </c>
      <c r="CS7" s="25">
        <v>50.14</v>
      </c>
      <c r="CT7" s="25">
        <v>54.83</v>
      </c>
      <c r="CU7" s="25">
        <v>66.53</v>
      </c>
      <c r="CV7" s="25">
        <v>52.35</v>
      </c>
      <c r="CW7" s="25">
        <v>52.55</v>
      </c>
      <c r="CX7" s="25">
        <v>86.96</v>
      </c>
      <c r="CY7" s="25">
        <v>88.07</v>
      </c>
      <c r="CZ7" s="25">
        <v>89.91</v>
      </c>
      <c r="DA7" s="25">
        <v>89.57</v>
      </c>
      <c r="DB7" s="25">
        <v>88.43</v>
      </c>
      <c r="DC7" s="25">
        <v>84.86</v>
      </c>
      <c r="DD7" s="25">
        <v>84.98</v>
      </c>
      <c r="DE7" s="25">
        <v>84.7</v>
      </c>
      <c r="DF7" s="25">
        <v>84.67</v>
      </c>
      <c r="DG7" s="25">
        <v>84.39</v>
      </c>
      <c r="DH7" s="25">
        <v>87.3</v>
      </c>
      <c r="DI7" s="25"/>
      <c r="DJ7" s="25"/>
      <c r="DK7" s="25"/>
      <c r="DL7" s="25"/>
      <c r="DM7" s="25"/>
      <c r="DN7" s="25"/>
      <c r="DO7" s="25"/>
      <c r="DP7" s="25"/>
      <c r="DQ7" s="25"/>
      <c r="DR7" s="25"/>
      <c r="DS7" s="25"/>
      <c r="DT7" s="25"/>
      <c r="DU7" s="25"/>
      <c r="DV7" s="25"/>
      <c r="DW7" s="25"/>
      <c r="DX7" s="25"/>
      <c r="DY7" s="25"/>
      <c r="DZ7" s="25"/>
      <c r="EA7" s="25"/>
      <c r="EB7" s="25"/>
      <c r="EC7" s="25"/>
      <c r="ED7" s="25"/>
      <c r="EE7" s="25">
        <v>0.1</v>
      </c>
      <c r="EF7" s="25">
        <v>0</v>
      </c>
      <c r="EG7" s="25">
        <v>0.1</v>
      </c>
      <c r="EH7" s="25">
        <v>0.33</v>
      </c>
      <c r="EI7" s="25">
        <v>0</v>
      </c>
      <c r="EJ7" s="25">
        <v>0.01</v>
      </c>
      <c r="EK7" s="25">
        <v>0.02</v>
      </c>
      <c r="EL7" s="25">
        <v>0.25</v>
      </c>
      <c r="EM7" s="25">
        <v>0.05</v>
      </c>
      <c r="EN7" s="25">
        <v>0.03</v>
      </c>
      <c r="EO7" s="25">
        <v>0.02</v>
      </c>
    </row>
    <row r="8" spans="1:145"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row>
    <row r="9" spans="1:145" x14ac:dyDescent="0.15">
      <c r="A9" s="15"/>
      <c r="B9" s="15" t="s">
        <v>104</v>
      </c>
      <c r="C9" s="15" t="s">
        <v>105</v>
      </c>
      <c r="D9" s="15" t="s">
        <v>106</v>
      </c>
      <c r="E9" s="15" t="s">
        <v>107</v>
      </c>
      <c r="F9" s="15" t="s">
        <v>108</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5" x14ac:dyDescent="0.15">
      <c r="A10" s="15" t="s">
        <v>34</v>
      </c>
      <c r="B10" s="21">
        <f>DATEVALUE($B7+12-B11&amp;"/1/"&amp;B12)</f>
        <v>47484</v>
      </c>
      <c r="C10" s="22">
        <f>DATEVALUE($B7+12-C11&amp;"/1/"&amp;C12)</f>
        <v>47849</v>
      </c>
      <c r="D10" s="22">
        <f>DATEVALUE($B7+12-D11&amp;"/1/"&amp;D12)</f>
        <v>48215</v>
      </c>
      <c r="E10" s="22">
        <f>DATEVALUE($B7+12-E11&amp;"/1/"&amp;E12)</f>
        <v>48582</v>
      </c>
      <c r="F10" s="22">
        <f>DATEVALUE($B7+12-F11&amp;"/1/"&amp;F12)</f>
        <v>48948</v>
      </c>
    </row>
    <row r="11" spans="1:145" x14ac:dyDescent="0.15">
      <c r="B11">
        <v>4</v>
      </c>
      <c r="C11">
        <v>3</v>
      </c>
      <c r="D11">
        <v>2</v>
      </c>
      <c r="E11">
        <v>1</v>
      </c>
      <c r="F11">
        <v>0</v>
      </c>
      <c r="G11" t="s">
        <v>109</v>
      </c>
    </row>
    <row r="12" spans="1:145" x14ac:dyDescent="0.15">
      <c r="B12">
        <v>1</v>
      </c>
      <c r="C12">
        <v>1</v>
      </c>
      <c r="D12">
        <v>2</v>
      </c>
      <c r="E12">
        <v>3</v>
      </c>
      <c r="F12">
        <v>4</v>
      </c>
      <c r="G12" t="s">
        <v>110</v>
      </c>
    </row>
    <row r="13" spans="1:145" x14ac:dyDescent="0.15">
      <c r="B13" t="s">
        <v>111</v>
      </c>
      <c r="C13" t="s">
        <v>112</v>
      </c>
      <c r="D13" t="s">
        <v>112</v>
      </c>
      <c r="E13" t="s">
        <v>112</v>
      </c>
      <c r="F13" t="s">
        <v>112</v>
      </c>
      <c r="G13" t="s">
        <v>113</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201op</cp:lastModifiedBy>
  <dcterms:created xsi:type="dcterms:W3CDTF">2023-12-12T02:51:55Z</dcterms:created>
  <dcterms:modified xsi:type="dcterms:W3CDTF">2024-02-08T06:49:36Z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2024-02-07T06:23:14Z</vt:filetime>
  </property>
</Properties>
</file>