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11 平内町（林）修正中\"/>
    </mc:Choice>
  </mc:AlternateContent>
  <xr:revisionPtr revIDLastSave="0" documentId="13_ncr:1_{9B2CC05F-D104-4B66-8BB6-A06A59688B3C}" xr6:coauthVersionLast="47" xr6:coauthVersionMax="47" xr10:uidLastSave="{00000000-0000-0000-0000-000000000000}"/>
  <workbookProtection workbookAlgorithmName="SHA-512" workbookHashValue="64gU4H6xmmmg/TlKzC/9q5Beag5yyp132UQ3hpTkpKOgMd6Og0yQOwri/4D47BlpUVsmD0MVWZen1B/LMg+UDg==" workbookSaltValue="S1jSbu4OjtNnUGjNgMJCCQ=="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P10" i="4"/>
  <c r="AT8" i="4"/>
  <c r="AD8" i="4"/>
  <c r="W8" i="4"/>
  <c r="P8" i="4"/>
</calcChain>
</file>

<file path=xl/sharedStrings.xml><?xml version="1.0" encoding="utf-8"?>
<sst xmlns="http://schemas.openxmlformats.org/spreadsheetml/2006/main" count="236" uniqueCount="116">
  <si>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</si>
  <si>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</si>
  <si>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</si>
  <si>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</si>
  <si>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</si>
  <si>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</si>
  <si>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</si>
  <si>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</si>
  <si>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</si>
  <si>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</si>
  <si>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</si>
  <si>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</si>
  <si>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</si>
  <si>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</si>
  <si>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</si>
  <si>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</si>
  <si>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</si>
  <si>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</si>
  <si>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</si>
  <si>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</si>
  <si>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</si>
  <si>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</si>
  <si>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</si>
  <si>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</si>
  <si>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</si>
  <si>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</si>
  <si>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</si>
  <si>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</si>
  <si>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</si>
  <si>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</si>
  <si>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</si>
  <si>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</si>
  <si>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</si>
  <si>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</si>
  <si>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</si>
  <si>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</si>
  <si>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</si>
  <si>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</si>
  <si>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</si>
  <si>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</si>
  <si>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</si>
  <si>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</si>
  <si>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</si>
  <si>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</si>
  <si>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</si>
  <si>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</si>
  <si>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</si>
  <si>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</si>
  <si>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</si>
  <si>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</si>
  <si>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</si>
  <si>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</si>
  <si>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</si>
  <si>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</si>
  <si>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</si>
  <si>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</si>
  <si>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</si>
  <si>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</si>
  <si>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</si>
  <si>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</si>
  <si>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</si>
  <si>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</si>
  <si>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</si>
  <si>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</si>
  <si>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</si>
  <si>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</si>
  <si>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</si>
  <si>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</si>
  <si>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</si>
  <si>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</si>
  <si>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</si>
  <si>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</si>
  <si>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</si>
  <si>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</si>
  <si>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</si>
  <si>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</si>
  <si>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</si>
  <si>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</si>
  <si>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</si>
  <si>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</si>
  <si>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</si>
  <si>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</si>
  <si>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</si>
  <si>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</si>
  <si>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</si>
  <si>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</si>
  <si>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</si>
  <si>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</si>
  <si>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</si>
  <si>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</si>
  <si>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</si>
  <si>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</si>
  <si>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</si>
  <si>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</si>
  <si>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</si>
  <si>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</si>
  <si>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</si>
  <si>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</si>
  <si>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</si>
  <si>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</si>
  <si>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</si>
  <si>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</si>
  <si>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</si>
  <si>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</si>
  <si>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</si>
  <si>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</si>
  <si>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</si>
  <si>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</si>
  <si>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</si>
  <si>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</si>
  <si>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</si>
  <si>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</si>
  <si>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</si>
  <si>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「③管渠改善率」は0%となっています。当町の公共下水道事業の供用開始は、平成18年度と比較的新しため、法定耐用年数を超えた(令和31年頃）管渠延長が無いためです。</t>
    <rPh sb="23" eb="25">
      <t>コウキョウ</t>
    </rPh>
    <rPh sb="25" eb="28">
      <t>ゲスイドウ</t>
    </rPh>
    <rPh sb="37" eb="39">
      <t>ヘイセイ</t>
    </rPh>
    <rPh sb="41" eb="43">
      <t>ネンド</t>
    </rPh>
    <phoneticPr fontId="1"/>
  </si>
  <si>
    <t>　一部供用開始から16年ほどであり現在も管渠整備を継続中であるため、総収益が少なく地方債及び他会計繰入金の依存度がさらに高くなることが予想される。
　今後は、下水道への加入促進による接続率の向
上、ストックマネジメント計画による効率的な調査
点検、適正な維持管理運営により、平均値に近づけ
ていけるよう努めることが必要です。
　また、経営健全化を図るため、下水道事業の公営企業法適用の移行（令和6年度）に向けた取組を進めていきます。　</t>
  </si>
  <si>
    <t>　当町の公共下水道事業は、現在管渠整備中であり、建設改良費の起債償還期間内であることから、「①収益的収支比率」は低くなっている。また、一部供用開始から１６年経過しているが、接続率は４割程度であることから「⑤経費回収率」は低く「⑥汚水処理原価」は高くなっているため、今後接続率を向上させ、経営改善に向けた取り組みを実施していく。
　「⑦施設利用率」は、現在管渠整備中であることから低くなっている。
　「⑧水洗化率」は、管渠整備完了後に加入啓蒙活動を推進することで改善できる見込みである。
  「④企業債残高対事業規模比率」は、建設改良費等以外の経費に対する地方債を発行していないため
0%となっています。</t>
    <rPh sb="247" eb="249">
      <t>キギョウ</t>
    </rPh>
    <rPh sb="249" eb="250">
      <t>サイ</t>
    </rPh>
    <rPh sb="250" eb="252">
      <t>ザンダカ</t>
    </rPh>
    <rPh sb="252" eb="253">
      <t>タイ</t>
    </rPh>
    <rPh sb="253" eb="255">
      <t>ジギョウ</t>
    </rPh>
    <rPh sb="255" eb="257">
      <t>キボ</t>
    </rPh>
    <rPh sb="257" eb="259">
      <t>ヒリツ</t>
    </rPh>
    <rPh sb="262" eb="264">
      <t>ケンセツ</t>
    </rPh>
    <rPh sb="264" eb="266">
      <t>カイリョウ</t>
    </rPh>
    <rPh sb="266" eb="267">
      <t>ヒ</t>
    </rPh>
    <rPh sb="267" eb="268">
      <t>トウ</t>
    </rPh>
    <rPh sb="268" eb="270">
      <t>イガイ</t>
    </rPh>
    <rPh sb="271" eb="273">
      <t>ケイヒ</t>
    </rPh>
    <rPh sb="274" eb="275">
      <t>タイ</t>
    </rPh>
    <rPh sb="277" eb="279">
      <t>チホウ</t>
    </rPh>
    <rPh sb="279" eb="280">
      <t>サイ</t>
    </rPh>
    <rPh sb="281" eb="283">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</si>
</sst>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84-4205-B9A7-22434332C2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0.25</c:v>
                </c:pt>
                <c:pt idx="1">
                  <c:v>0</c:v>
                </c:pt>
                <c:pt idx="2">
                  <c:v>0</c:v>
                </c:pt>
                <c:pt idx="3" formatCode="#,##0.00;&quot;△&quot;#,##0.00;&quot;-&quot;">
                  <c:v>0.1</c:v>
                </c:pt>
                <c:pt idx="4" formatCode="#,##0.00;&quot;△&quot;#,##0.00;&quot;-&quot;">
                  <c:v>0.09</c:v>
                </c:pt>
              </c:numCache>
            </c:numRef>
          </c:val>
          <c:smooth val="0"/>
          <c:extLst>
            <c:ext xmlns:c16="http://schemas.microsoft.com/office/drawing/2014/chart" uri="{C3380CC4-5D6E-409C-BE32-E72D297353CC}">
              <c16:uniqueId val="{00000001-5A84-4205-B9A7-22434332C2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34.299999999999997</c:v>
                </c:pt>
                <c:pt idx="1">
                  <c:v>35.299999999999997</c:v>
                </c:pt>
                <c:pt idx="2">
                  <c:v>38</c:v>
                </c:pt>
                <c:pt idx="3">
                  <c:v>38.799999999999997</c:v>
                </c:pt>
                <c:pt idx="4">
                  <c:v>39.9</c:v>
                </c:pt>
              </c:numCache>
            </c:numRef>
          </c:val>
          <c:extLst>
            <c:ext xmlns:c16="http://schemas.microsoft.com/office/drawing/2014/chart" uri="{C3380CC4-5D6E-409C-BE32-E72D297353CC}">
              <c16:uniqueId val="{00000000-E808-4308-8F7A-1877504789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39.51</c:v>
                </c:pt>
                <c:pt idx="2">
                  <c:v>41.6</c:v>
                </c:pt>
                <c:pt idx="3">
                  <c:v>48.19</c:v>
                </c:pt>
                <c:pt idx="4">
                  <c:v>47.32</c:v>
                </c:pt>
              </c:numCache>
            </c:numRef>
          </c:val>
          <c:smooth val="0"/>
          <c:extLst>
            <c:ext xmlns:c16="http://schemas.microsoft.com/office/drawing/2014/chart" uri="{C3380CC4-5D6E-409C-BE32-E72D297353CC}">
              <c16:uniqueId val="{00000001-E808-4308-8F7A-1877504789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39.65</c:v>
                </c:pt>
                <c:pt idx="1">
                  <c:v>43.11</c:v>
                </c:pt>
                <c:pt idx="2">
                  <c:v>44.17</c:v>
                </c:pt>
                <c:pt idx="3">
                  <c:v>44.28</c:v>
                </c:pt>
                <c:pt idx="4">
                  <c:v>45.12</c:v>
                </c:pt>
              </c:numCache>
            </c:numRef>
          </c:val>
          <c:extLst>
            <c:ext xmlns:c16="http://schemas.microsoft.com/office/drawing/2014/chart" uri="{C3380CC4-5D6E-409C-BE32-E72D297353CC}">
              <c16:uniqueId val="{00000000-33A3-42C0-AE25-081A0854B4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61.03</c:v>
                </c:pt>
                <c:pt idx="2">
                  <c:v>64.790000000000006</c:v>
                </c:pt>
                <c:pt idx="3">
                  <c:v>82.26</c:v>
                </c:pt>
                <c:pt idx="4">
                  <c:v>81.33</c:v>
                </c:pt>
              </c:numCache>
            </c:numRef>
          </c:val>
          <c:smooth val="0"/>
          <c:extLst>
            <c:ext xmlns:c16="http://schemas.microsoft.com/office/drawing/2014/chart" uri="{C3380CC4-5D6E-409C-BE32-E72D297353CC}">
              <c16:uniqueId val="{00000001-33A3-42C0-AE25-081A0854B4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58</c:v>
                </c:pt>
                <c:pt idx="1">
                  <c:v>59.63</c:v>
                </c:pt>
                <c:pt idx="2">
                  <c:v>46.69</c:v>
                </c:pt>
                <c:pt idx="3">
                  <c:v>57.53</c:v>
                </c:pt>
                <c:pt idx="4">
                  <c:v>58.13</c:v>
                </c:pt>
              </c:numCache>
            </c:numRef>
          </c:val>
          <c:extLst>
            <c:ext xmlns:c16="http://schemas.microsoft.com/office/drawing/2014/chart" uri="{C3380CC4-5D6E-409C-BE32-E72D297353CC}">
              <c16:uniqueId val="{00000000-86DA-48B6-9AAC-BEE6DC5081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A-48B6-9AAC-BEE6DC5081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D-42AF-BFCF-581A23E806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D-42AF-BFCF-581A23E806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0-4C02-A7D7-0D65D20CC1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0-4C02-A7D7-0D65D20CC1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1-4C5C-B027-6568DDD117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1-4C5C-B027-6568DDD117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8-4E28-8D82-8935F88C74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8-4E28-8D82-8935F88C74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9A-45D0-B929-68C5A46908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808.77</c:v>
                </c:pt>
                <c:pt idx="2">
                  <c:v>560.16</c:v>
                </c:pt>
                <c:pt idx="3">
                  <c:v>1108.8</c:v>
                </c:pt>
                <c:pt idx="4">
                  <c:v>1194.56</c:v>
                </c:pt>
              </c:numCache>
            </c:numRef>
          </c:val>
          <c:smooth val="0"/>
          <c:extLst>
            <c:ext xmlns:c16="http://schemas.microsoft.com/office/drawing/2014/chart" uri="{C3380CC4-5D6E-409C-BE32-E72D297353CC}">
              <c16:uniqueId val="{00000001-A69A-45D0-B929-68C5A46908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61.21</c:v>
                </c:pt>
                <c:pt idx="1">
                  <c:v>53.62</c:v>
                </c:pt>
                <c:pt idx="2">
                  <c:v>60.59</c:v>
                </c:pt>
                <c:pt idx="3">
                  <c:v>62.53</c:v>
                </c:pt>
                <c:pt idx="4">
                  <c:v>59.87</c:v>
                </c:pt>
              </c:numCache>
            </c:numRef>
          </c:val>
          <c:extLst>
            <c:ext xmlns:c16="http://schemas.microsoft.com/office/drawing/2014/chart" uri="{C3380CC4-5D6E-409C-BE32-E72D297353CC}">
              <c16:uniqueId val="{00000000-FE53-4DD7-8BB0-9D87B29D0C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48.2</c:v>
                </c:pt>
                <c:pt idx="2">
                  <c:v>30.88</c:v>
                </c:pt>
                <c:pt idx="3">
                  <c:v>79.63</c:v>
                </c:pt>
                <c:pt idx="4">
                  <c:v>76.78</c:v>
                </c:pt>
              </c:numCache>
            </c:numRef>
          </c:val>
          <c:smooth val="0"/>
          <c:extLst>
            <c:ext xmlns:c16="http://schemas.microsoft.com/office/drawing/2014/chart" uri="{C3380CC4-5D6E-409C-BE32-E72D297353CC}">
              <c16:uniqueId val="{00000001-FE53-4DD7-8BB0-9D87B29D0C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256.20999999999998</c:v>
                </c:pt>
                <c:pt idx="1">
                  <c:v>291.05</c:v>
                </c:pt>
                <c:pt idx="2">
                  <c:v>256.38</c:v>
                </c:pt>
                <c:pt idx="3">
                  <c:v>253.59</c:v>
                </c:pt>
                <c:pt idx="4">
                  <c:v>256.18</c:v>
                </c:pt>
              </c:numCache>
            </c:numRef>
          </c:val>
          <c:extLst>
            <c:ext xmlns:c16="http://schemas.microsoft.com/office/drawing/2014/chart" uri="{C3380CC4-5D6E-409C-BE32-E72D297353CC}">
              <c16:uniqueId val="{00000000-2382-4C17-9A7D-7B05B74632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345.96</c:v>
                </c:pt>
                <c:pt idx="2">
                  <c:v>525.91999999999996</c:v>
                </c:pt>
                <c:pt idx="3">
                  <c:v>213.66</c:v>
                </c:pt>
                <c:pt idx="4">
                  <c:v>224.31</c:v>
                </c:pt>
              </c:numCache>
            </c:numRef>
          </c:val>
          <c:smooth val="0"/>
          <c:extLst>
            <c:ext xmlns:c16="http://schemas.microsoft.com/office/drawing/2014/chart" uri="{C3380CC4-5D6E-409C-BE32-E72D297353CC}">
              <c16:uniqueId val="{00000001-2382-4C17-9A7D-7B05B74632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view="pageBreakPreview" zoomScale="60" zoomScaleNormal="70"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平内町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10187</v>
      </c>
      <c r="AM8" s="36"/>
      <c r="AN8" s="36"/>
      <c r="AO8" s="36"/>
      <c r="AP8" s="36"/>
      <c r="AQ8" s="36"/>
      <c r="AR8" s="36"/>
      <c r="AS8" s="36"/>
      <c r="AT8" s="37">
        <f>データ!T6</f>
        <v>217.09</v>
      </c>
      <c r="AU8" s="37"/>
      <c r="AV8" s="37"/>
      <c r="AW8" s="37"/>
      <c r="AX8" s="37"/>
      <c r="AY8" s="37"/>
      <c r="AZ8" s="37"/>
      <c r="BA8" s="37"/>
      <c r="BB8" s="37">
        <f>データ!U6</f>
        <v>46.93</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20</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41.98</v>
      </c>
      <c r="Q10" s="37"/>
      <c r="R10" s="37"/>
      <c r="S10" s="37"/>
      <c r="T10" s="37"/>
      <c r="U10" s="37"/>
      <c r="V10" s="37"/>
      <c r="W10" s="37">
        <f>データ!Q6</f>
        <v>100</v>
      </c>
      <c r="X10" s="37"/>
      <c r="Y10" s="37"/>
      <c r="Z10" s="37"/>
      <c r="AA10" s="37"/>
      <c r="AB10" s="37"/>
      <c r="AC10" s="37"/>
      <c r="AD10" s="36">
        <f>データ!R6</f>
        <v>2980</v>
      </c>
      <c r="AE10" s="36"/>
      <c r="AF10" s="36"/>
      <c r="AG10" s="36"/>
      <c r="AH10" s="36"/>
      <c r="AI10" s="36"/>
      <c r="AJ10" s="36"/>
      <c r="AK10" s="2"/>
      <c r="AL10" s="36">
        <f>データ!V6</f>
        <v>4249</v>
      </c>
      <c r="AM10" s="36"/>
      <c r="AN10" s="36"/>
      <c r="AO10" s="36"/>
      <c r="AP10" s="36"/>
      <c r="AQ10" s="36"/>
      <c r="AR10" s="36"/>
      <c r="AS10" s="36"/>
      <c r="AT10" s="37">
        <f>データ!W6</f>
        <v>1.84</v>
      </c>
      <c r="AU10" s="37"/>
      <c r="AV10" s="37"/>
      <c r="AW10" s="37"/>
      <c r="AX10" s="37"/>
      <c r="AY10" s="37"/>
      <c r="AZ10" s="37"/>
      <c r="BA10" s="37"/>
      <c r="BB10" s="37">
        <f>データ!X6</f>
        <v>2309.2399999999998</v>
      </c>
      <c r="BC10" s="37"/>
      <c r="BD10" s="37"/>
      <c r="BE10" s="37"/>
      <c r="BF10" s="37"/>
      <c r="BG10" s="37"/>
      <c r="BH10" s="37"/>
      <c r="BI10" s="37"/>
      <c r="BJ10" s="2"/>
      <c r="BK10" s="2"/>
      <c r="BL10" s="46" t="s">
        <v>37</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44</v>
      </c>
      <c r="C85" s="6"/>
      <c r="D85" s="6"/>
      <c r="E85" s="6" t="s">
        <v>46</v>
      </c>
      <c r="F85" s="6" t="s">
        <v>47</v>
      </c>
      <c r="G85" s="6" t="s">
        <v>48</v>
      </c>
      <c r="H85" s="6" t="s">
        <v>41</v>
      </c>
      <c r="I85" s="6" t="s">
        <v>7</v>
      </c>
      <c r="J85" s="6" t="s">
        <v>49</v>
      </c>
      <c r="K85" s="6" t="s">
        <v>50</v>
      </c>
      <c r="L85" s="6" t="s">
        <v>32</v>
      </c>
      <c r="M85" s="6" t="s">
        <v>35</v>
      </c>
      <c r="N85" s="6" t="s">
        <v>51</v>
      </c>
      <c r="O85" s="6" t="s">
        <v>53</v>
      </c>
    </row>
    <row r="86" spans="1:78" hidden="1" x14ac:dyDescent="0.15">
      <c r="B86" s="6"/>
      <c r="C86" s="6"/>
      <c r="D86" s="6"/>
      <c r="E86" s="6" t="str">
        <f>データ!AI6</f>
        <v/>
      </c>
      <c r="F86" s="6" t="s">
        <v>38</v>
      </c>
      <c r="G86" s="6" t="s">
        <v>38</v>
      </c>
      <c r="H86" s="6" t="str">
        <f>データ!BP6</f>
        <v>【652.82】</v>
      </c>
      <c r="I86" s="6" t="str">
        <f>データ!CA6</f>
        <v>【97.61】</v>
      </c>
      <c r="J86" s="6" t="str">
        <f>データ!CL6</f>
        <v>【138.29】</v>
      </c>
      <c r="K86" s="6" t="str">
        <f>データ!CW6</f>
        <v>【59.10】</v>
      </c>
      <c r="L86" s="6" t="str">
        <f>データ!DH6</f>
        <v>【95.82】</v>
      </c>
      <c r="M86" s="6" t="s">
        <v>38</v>
      </c>
      <c r="N86" s="6" t="s">
        <v>38</v>
      </c>
      <c r="O86" s="6" t="str">
        <f>データ!EO6</f>
        <v>【0.23】</v>
      </c>
    </row>
  </sheetData>
  <sheetProtection algorithmName="SHA-512" hashValue="nNwjh186jqnLqjQh9LsfqKnJ9AQDs0Ufz/KM/x2V+CBE6vJ2sHD3T4Hq8/BfboI4YqKHR1Yq8UL6IEfCNzj7NQ==" saltValue="EIFE+smhbTHgypzziG5ty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31</v>
      </c>
      <c r="C3" s="16" t="s">
        <v>58</v>
      </c>
      <c r="D3" s="16" t="s">
        <v>59</v>
      </c>
      <c r="E3" s="16" t="s">
        <v>3</v>
      </c>
      <c r="F3" s="16" t="s">
        <v>2</v>
      </c>
      <c r="G3" s="16" t="s">
        <v>25</v>
      </c>
      <c r="H3" s="74" t="s">
        <v>55</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9</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24</v>
      </c>
      <c r="Z4" s="73"/>
      <c r="AA4" s="73"/>
      <c r="AB4" s="73"/>
      <c r="AC4" s="73"/>
      <c r="AD4" s="73"/>
      <c r="AE4" s="73"/>
      <c r="AF4" s="73"/>
      <c r="AG4" s="73"/>
      <c r="AH4" s="73"/>
      <c r="AI4" s="73"/>
      <c r="AJ4" s="73" t="s">
        <v>45</v>
      </c>
      <c r="AK4" s="73"/>
      <c r="AL4" s="73"/>
      <c r="AM4" s="73"/>
      <c r="AN4" s="73"/>
      <c r="AO4" s="73"/>
      <c r="AP4" s="73"/>
      <c r="AQ4" s="73"/>
      <c r="AR4" s="73"/>
      <c r="AS4" s="73"/>
      <c r="AT4" s="73"/>
      <c r="AU4" s="73" t="s">
        <v>27</v>
      </c>
      <c r="AV4" s="73"/>
      <c r="AW4" s="73"/>
      <c r="AX4" s="73"/>
      <c r="AY4" s="73"/>
      <c r="AZ4" s="73"/>
      <c r="BA4" s="73"/>
      <c r="BB4" s="73"/>
      <c r="BC4" s="73"/>
      <c r="BD4" s="73"/>
      <c r="BE4" s="73"/>
      <c r="BF4" s="73" t="s">
        <v>62</v>
      </c>
      <c r="BG4" s="73"/>
      <c r="BH4" s="73"/>
      <c r="BI4" s="73"/>
      <c r="BJ4" s="73"/>
      <c r="BK4" s="73"/>
      <c r="BL4" s="73"/>
      <c r="BM4" s="73"/>
      <c r="BN4" s="73"/>
      <c r="BO4" s="73"/>
      <c r="BP4" s="73"/>
      <c r="BQ4" s="73" t="s">
        <v>13</v>
      </c>
      <c r="BR4" s="73"/>
      <c r="BS4" s="73"/>
      <c r="BT4" s="73"/>
      <c r="BU4" s="73"/>
      <c r="BV4" s="73"/>
      <c r="BW4" s="73"/>
      <c r="BX4" s="73"/>
      <c r="BY4" s="73"/>
      <c r="BZ4" s="73"/>
      <c r="CA4" s="73"/>
      <c r="CB4" s="73" t="s">
        <v>61</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8"/>
      <c r="C5" s="18"/>
      <c r="D5" s="18"/>
      <c r="E5" s="18"/>
      <c r="F5" s="18"/>
      <c r="G5" s="18"/>
      <c r="H5" s="23" t="s">
        <v>57</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44</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15">
      <c r="A6" s="14" t="s">
        <v>95</v>
      </c>
      <c r="B6" s="19">
        <f t="shared" ref="B6:X6" si="1">B7</f>
        <v>2022</v>
      </c>
      <c r="C6" s="19">
        <f t="shared" si="1"/>
        <v>23019</v>
      </c>
      <c r="D6" s="19">
        <f t="shared" si="1"/>
        <v>47</v>
      </c>
      <c r="E6" s="19">
        <f t="shared" si="1"/>
        <v>17</v>
      </c>
      <c r="F6" s="19">
        <f t="shared" si="1"/>
        <v>1</v>
      </c>
      <c r="G6" s="19">
        <f t="shared" si="1"/>
        <v>0</v>
      </c>
      <c r="H6" s="19" t="str">
        <f t="shared" si="1"/>
        <v>青森県　平内町</v>
      </c>
      <c r="I6" s="19" t="str">
        <f t="shared" si="1"/>
        <v>法非適用</v>
      </c>
      <c r="J6" s="19" t="str">
        <f t="shared" si="1"/>
        <v>下水道事業</v>
      </c>
      <c r="K6" s="19" t="str">
        <f t="shared" si="1"/>
        <v>公共下水道</v>
      </c>
      <c r="L6" s="19" t="str">
        <f t="shared" si="1"/>
        <v>Cd2</v>
      </c>
      <c r="M6" s="19" t="str">
        <f t="shared" si="1"/>
        <v>非設置</v>
      </c>
      <c r="N6" s="24" t="str">
        <f t="shared" si="1"/>
        <v>-</v>
      </c>
      <c r="O6" s="24" t="str">
        <f t="shared" si="1"/>
        <v>該当数値なし</v>
      </c>
      <c r="P6" s="24">
        <f t="shared" si="1"/>
        <v>41.98</v>
      </c>
      <c r="Q6" s="24">
        <f t="shared" si="1"/>
        <v>100</v>
      </c>
      <c r="R6" s="24">
        <f t="shared" si="1"/>
        <v>2980</v>
      </c>
      <c r="S6" s="24">
        <f t="shared" si="1"/>
        <v>10187</v>
      </c>
      <c r="T6" s="24">
        <f t="shared" si="1"/>
        <v>217.09</v>
      </c>
      <c r="U6" s="24">
        <f t="shared" si="1"/>
        <v>46.93</v>
      </c>
      <c r="V6" s="24">
        <f t="shared" si="1"/>
        <v>4249</v>
      </c>
      <c r="W6" s="24">
        <f t="shared" si="1"/>
        <v>1.84</v>
      </c>
      <c r="X6" s="24">
        <f t="shared" si="1"/>
        <v>2309.2399999999998</v>
      </c>
      <c r="Y6" s="28">
        <f t="shared" ref="Y6:AH6" si="2">IF(Y7="",NA(),Y7)</f>
        <v>58</v>
      </c>
      <c r="Z6" s="28">
        <f t="shared" si="2"/>
        <v>59.63</v>
      </c>
      <c r="AA6" s="28">
        <f t="shared" si="2"/>
        <v>46.69</v>
      </c>
      <c r="AB6" s="28">
        <f t="shared" si="2"/>
        <v>57.53</v>
      </c>
      <c r="AC6" s="28">
        <f t="shared" si="2"/>
        <v>58.13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722.53</v>
      </c>
      <c r="BL6" s="28">
        <f t="shared" si="5"/>
        <v>808.77</v>
      </c>
      <c r="BM6" s="28">
        <f t="shared" si="5"/>
        <v>560.16</v>
      </c>
      <c r="BN6" s="28">
        <f t="shared" si="5"/>
        <v>1108.8</v>
      </c>
      <c r="BO6" s="28">
        <f t="shared" si="5"/>
        <v>1194.56</v>
      </c>
      <c r="BP6" s="24" t="str">
        <f>IF(BP7="","",IF(BP7="-","【-】","【"&amp;SUBSTITUTE(TEXT(BP7,"#,##0.00"),"-","△")&amp;"】"))</f>
        <v>【652.82】</v>
      </c>
      <c r="BQ6" s="28">
        <f t="shared" ref="BQ6:BZ6" si="6">IF(BQ7="",NA(),BQ7)</f>
        <v>61.21</v>
      </c>
      <c r="BR6" s="28">
        <f t="shared" si="6"/>
        <v>53.62</v>
      </c>
      <c r="BS6" s="28">
        <f t="shared" si="6"/>
        <v>60.59</v>
      </c>
      <c r="BT6" s="28">
        <f t="shared" si="6"/>
        <v>62.53</v>
      </c>
      <c r="BU6" s="28">
        <f t="shared" si="6"/>
        <v>59.87</v>
      </c>
      <c r="BV6" s="28">
        <f t="shared" si="6"/>
        <v>74.61</v>
      </c>
      <c r="BW6" s="28">
        <f t="shared" si="6"/>
        <v>48.2</v>
      </c>
      <c r="BX6" s="28">
        <f t="shared" si="6"/>
        <v>30.88</v>
      </c>
      <c r="BY6" s="28">
        <f t="shared" si="6"/>
        <v>79.63</v>
      </c>
      <c r="BZ6" s="28">
        <f t="shared" si="6"/>
        <v>76.78</v>
      </c>
      <c r="CA6" s="24" t="str">
        <f>IF(CA7="","",IF(CA7="-","【-】","【"&amp;SUBSTITUTE(TEXT(CA7,"#,##0.00"),"-","△")&amp;"】"))</f>
        <v>【97.61】</v>
      </c>
      <c r="CB6" s="28">
        <f t="shared" ref="CB6:CK6" si="7">IF(CB7="",NA(),CB7)</f>
        <v>256.20999999999998</v>
      </c>
      <c r="CC6" s="28">
        <f t="shared" si="7"/>
        <v>291.05</v>
      </c>
      <c r="CD6" s="28">
        <f t="shared" si="7"/>
        <v>256.38</v>
      </c>
      <c r="CE6" s="28">
        <f t="shared" si="7"/>
        <v>253.59</v>
      </c>
      <c r="CF6" s="28">
        <f t="shared" si="7"/>
        <v>256.18</v>
      </c>
      <c r="CG6" s="28">
        <f t="shared" si="7"/>
        <v>233.5</v>
      </c>
      <c r="CH6" s="28">
        <f t="shared" si="7"/>
        <v>345.96</v>
      </c>
      <c r="CI6" s="28">
        <f t="shared" si="7"/>
        <v>525.91999999999996</v>
      </c>
      <c r="CJ6" s="28">
        <f t="shared" si="7"/>
        <v>213.66</v>
      </c>
      <c r="CK6" s="28">
        <f t="shared" si="7"/>
        <v>224.31</v>
      </c>
      <c r="CL6" s="24" t="str">
        <f>IF(CL7="","",IF(CL7="-","【-】","【"&amp;SUBSTITUTE(TEXT(CL7,"#,##0.00"),"-","△")&amp;"】"))</f>
        <v>【138.29】</v>
      </c>
      <c r="CM6" s="28">
        <f t="shared" ref="CM6:CV6" si="8">IF(CM7="",NA(),CM7)</f>
        <v>34.299999999999997</v>
      </c>
      <c r="CN6" s="28">
        <f t="shared" si="8"/>
        <v>35.299999999999997</v>
      </c>
      <c r="CO6" s="28">
        <f t="shared" si="8"/>
        <v>38</v>
      </c>
      <c r="CP6" s="28">
        <f t="shared" si="8"/>
        <v>38.799999999999997</v>
      </c>
      <c r="CQ6" s="28">
        <f t="shared" si="8"/>
        <v>39.9</v>
      </c>
      <c r="CR6" s="28">
        <f t="shared" si="8"/>
        <v>45.44</v>
      </c>
      <c r="CS6" s="28">
        <f t="shared" si="8"/>
        <v>39.51</v>
      </c>
      <c r="CT6" s="28">
        <f t="shared" si="8"/>
        <v>41.6</v>
      </c>
      <c r="CU6" s="28">
        <f t="shared" si="8"/>
        <v>48.19</v>
      </c>
      <c r="CV6" s="28">
        <f t="shared" si="8"/>
        <v>47.32</v>
      </c>
      <c r="CW6" s="24" t="str">
        <f>IF(CW7="","",IF(CW7="-","【-】","【"&amp;SUBSTITUTE(TEXT(CW7,"#,##0.00"),"-","△")&amp;"】"))</f>
        <v>【59.10】</v>
      </c>
      <c r="CX6" s="28">
        <f t="shared" ref="CX6:DG6" si="9">IF(CX7="",NA(),CX7)</f>
        <v>39.65</v>
      </c>
      <c r="CY6" s="28">
        <f t="shared" si="9"/>
        <v>43.11</v>
      </c>
      <c r="CZ6" s="28">
        <f t="shared" si="9"/>
        <v>44.17</v>
      </c>
      <c r="DA6" s="28">
        <f t="shared" si="9"/>
        <v>44.28</v>
      </c>
      <c r="DB6" s="28">
        <f t="shared" si="9"/>
        <v>45.12</v>
      </c>
      <c r="DC6" s="28">
        <f t="shared" si="9"/>
        <v>65.97</v>
      </c>
      <c r="DD6" s="28">
        <f t="shared" si="9"/>
        <v>61.03</v>
      </c>
      <c r="DE6" s="28">
        <f t="shared" si="9"/>
        <v>64.790000000000006</v>
      </c>
      <c r="DF6" s="28">
        <f t="shared" si="9"/>
        <v>82.26</v>
      </c>
      <c r="DG6" s="28">
        <f t="shared" si="9"/>
        <v>81.33</v>
      </c>
      <c r="DH6" s="24" t="str">
        <f>IF(DH7="","",IF(DH7="-","【-】","【"&amp;SUBSTITUTE(TEXT(DH7,"#,##0.00"),"-","△")&amp;"】"))</f>
        <v>【95.82】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0.25</v>
      </c>
      <c r="EK6" s="24">
        <f t="shared" si="12"/>
        <v>0</v>
      </c>
      <c r="EL6" s="24">
        <f t="shared" si="12"/>
        <v>0</v>
      </c>
      <c r="EM6" s="28">
        <f t="shared" si="12"/>
        <v>0.1</v>
      </c>
      <c r="EN6" s="28">
        <f t="shared" si="12"/>
        <v>0.09</v>
      </c>
      <c r="EO6" s="24" t="str">
        <f>IF(EO7="","",IF(EO7="-","【-】","【"&amp;SUBSTITUTE(TEXT(EO7,"#,##0.00"),"-","△")&amp;"】"))</f>
        <v>【0.23】</v>
      </c>
    </row>
    <row r="7" spans="1:145" s="13" customFormat="1" x14ac:dyDescent="0.15">
      <c r="A7" s="14"/>
      <c r="B7" s="20">
        <v>2022</v>
      </c>
      <c r="C7" s="20">
        <v>23019</v>
      </c>
      <c r="D7" s="20">
        <v>47</v>
      </c>
      <c r="E7" s="20">
        <v>17</v>
      </c>
      <c r="F7" s="20">
        <v>1</v>
      </c>
      <c r="G7" s="20">
        <v>0</v>
      </c>
      <c r="H7" s="20" t="s">
        <v>96</v>
      </c>
      <c r="I7" s="20" t="s">
        <v>97</v>
      </c>
      <c r="J7" s="20" t="s">
        <v>98</v>
      </c>
      <c r="K7" s="20" t="s">
        <v>99</v>
      </c>
      <c r="L7" s="20" t="s">
        <v>100</v>
      </c>
      <c r="M7" s="20" t="s">
        <v>101</v>
      </c>
      <c r="N7" s="25" t="s">
        <v>38</v>
      </c>
      <c r="O7" s="25" t="s">
        <v>102</v>
      </c>
      <c r="P7" s="25">
        <v>41.98</v>
      </c>
      <c r="Q7" s="25">
        <v>100</v>
      </c>
      <c r="R7" s="25">
        <v>2980</v>
      </c>
      <c r="S7" s="25">
        <v>10187</v>
      </c>
      <c r="T7" s="25">
        <v>217.09</v>
      </c>
      <c r="U7" s="25">
        <v>46.93</v>
      </c>
      <c r="V7" s="25">
        <v>4249</v>
      </c>
      <c r="W7" s="25">
        <v>1.84</v>
      </c>
      <c r="X7" s="25">
        <v>2309.2399999999998</v>
      </c>
      <c r="Y7" s="25">
        <v>58</v>
      </c>
      <c r="Z7" s="25">
        <v>59.63</v>
      </c>
      <c r="AA7" s="25">
        <v>46.69</v>
      </c>
      <c r="AB7" s="25">
        <v>57.53</v>
      </c>
      <c r="AC7" s="25">
        <v>58.13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722.53</v>
      </c>
      <c r="BL7" s="25">
        <v>808.77</v>
      </c>
      <c r="BM7" s="25">
        <v>560.16</v>
      </c>
      <c r="BN7" s="25">
        <v>1108.8</v>
      </c>
      <c r="BO7" s="25">
        <v>1194.56</v>
      </c>
      <c r="BP7" s="25">
        <v>652.82000000000005</v>
      </c>
      <c r="BQ7" s="25">
        <v>61.21</v>
      </c>
      <c r="BR7" s="25">
        <v>53.62</v>
      </c>
      <c r="BS7" s="25">
        <v>60.59</v>
      </c>
      <c r="BT7" s="25">
        <v>62.53</v>
      </c>
      <c r="BU7" s="25">
        <v>59.87</v>
      </c>
      <c r="BV7" s="25">
        <v>74.61</v>
      </c>
      <c r="BW7" s="25">
        <v>48.2</v>
      </c>
      <c r="BX7" s="25">
        <v>30.88</v>
      </c>
      <c r="BY7" s="25">
        <v>79.63</v>
      </c>
      <c r="BZ7" s="25">
        <v>76.78</v>
      </c>
      <c r="CA7" s="25">
        <v>97.61</v>
      </c>
      <c r="CB7" s="25">
        <v>256.20999999999998</v>
      </c>
      <c r="CC7" s="25">
        <v>291.05</v>
      </c>
      <c r="CD7" s="25">
        <v>256.38</v>
      </c>
      <c r="CE7" s="25">
        <v>253.59</v>
      </c>
      <c r="CF7" s="25">
        <v>256.18</v>
      </c>
      <c r="CG7" s="25">
        <v>233.5</v>
      </c>
      <c r="CH7" s="25">
        <v>345.96</v>
      </c>
      <c r="CI7" s="25">
        <v>525.91999999999996</v>
      </c>
      <c r="CJ7" s="25">
        <v>213.66</v>
      </c>
      <c r="CK7" s="25">
        <v>224.31</v>
      </c>
      <c r="CL7" s="25">
        <v>138.29</v>
      </c>
      <c r="CM7" s="25">
        <v>34.299999999999997</v>
      </c>
      <c r="CN7" s="25">
        <v>35.299999999999997</v>
      </c>
      <c r="CO7" s="25">
        <v>38</v>
      </c>
      <c r="CP7" s="25">
        <v>38.799999999999997</v>
      </c>
      <c r="CQ7" s="25">
        <v>39.9</v>
      </c>
      <c r="CR7" s="25">
        <v>45.44</v>
      </c>
      <c r="CS7" s="25">
        <v>39.51</v>
      </c>
      <c r="CT7" s="25">
        <v>41.6</v>
      </c>
      <c r="CU7" s="25">
        <v>48.19</v>
      </c>
      <c r="CV7" s="25">
        <v>47.32</v>
      </c>
      <c r="CW7" s="25">
        <v>59.1</v>
      </c>
      <c r="CX7" s="25">
        <v>39.65</v>
      </c>
      <c r="CY7" s="25">
        <v>43.11</v>
      </c>
      <c r="CZ7" s="25">
        <v>44.17</v>
      </c>
      <c r="DA7" s="25">
        <v>44.28</v>
      </c>
      <c r="DB7" s="25">
        <v>45.12</v>
      </c>
      <c r="DC7" s="25">
        <v>65.97</v>
      </c>
      <c r="DD7" s="25">
        <v>61.03</v>
      </c>
      <c r="DE7" s="25">
        <v>64.790000000000006</v>
      </c>
      <c r="DF7" s="25">
        <v>82.26</v>
      </c>
      <c r="DG7" s="25">
        <v>81.33</v>
      </c>
      <c r="DH7" s="25">
        <v>95.82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0.25</v>
      </c>
      <c r="EK7" s="25">
        <v>0</v>
      </c>
      <c r="EL7" s="25">
        <v>0</v>
      </c>
      <c r="EM7" s="25">
        <v>0.1</v>
      </c>
      <c r="EN7" s="25">
        <v>0.09</v>
      </c>
      <c r="EO7" s="25">
        <v>0.23</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201op</cp:lastModifiedBy>
  <dcterms:created xsi:type="dcterms:W3CDTF">2023-12-12T02:46:02Z</dcterms:created>
  <dcterms:modified xsi:type="dcterms:W3CDTF">2024-02-08T06:41:44Z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2024-02-07T06:45:50Z</vt:filetime>
  </property>
</Properties>
</file>