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4.理財G員作業用\2.各事業担当作業用★\17 下水\11 平内町（林）修正中\"/>
    </mc:Choice>
  </mc:AlternateContent>
  <xr:revisionPtr revIDLastSave="0" documentId="13_ncr:1_{C2808161-C692-4B52-8657-D0DDE2972C29}" xr6:coauthVersionLast="47" xr6:coauthVersionMax="47" xr10:uidLastSave="{00000000-0000-0000-0000-000000000000}"/>
  <workbookProtection workbookAlgorithmName="SHA-512" workbookHashValue="V8BZJhy/Q1uKfEezKKLXk4PYstyhXDp/zpVzWMKZG9F7KI/fznn4QPtSNcgQxGTiyNk+V8Z6FuOluhbPWxcyOA==" workbookSaltValue="HOuJXSf8uuVHNVs4IgpApQ==" workbookSpinCount="100000" lockStructure="1"/>
  <bookViews>
    <workbookView xWindow="-28920" yWindow="-480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S6" i="5"/>
  <c r="R6" i="5"/>
  <c r="AD10" i="4" s="1"/>
  <c r="Q6" i="5"/>
  <c r="W10" i="4" s="1"/>
  <c r="P6" i="5"/>
  <c r="P10" i="4" s="1"/>
  <c r="O6" i="5"/>
  <c r="I10" i="4" s="1"/>
  <c r="N6" i="5"/>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AT10" i="4"/>
  <c r="AL10" i="4"/>
  <c r="B10" i="4"/>
  <c r="BB8" i="4"/>
  <c r="AT8" i="4"/>
  <c r="AL8" i="4"/>
  <c r="AD8" i="4"/>
  <c r="W8" i="4"/>
</calcChain>
</file>

<file path=xl/sharedStrings.xml><?xml version="1.0" encoding="utf-8"?>
<sst xmlns="http://schemas.openxmlformats.org/spreadsheetml/2006/main" count="236" uniqueCount="116">
  <si>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</si>
  <si>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</si>
  <si>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</si>
  <si>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</si>
  <si>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</si>
  <si>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</si>
  <si>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</si>
  <si>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</si>
  <si>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</si>
  <si>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1⑤</t>
  </si>
  <si>
    <t>全体総括</t>
    <rPh sb="0" eb="2">
      <t>ゼンタイ</t>
    </rPh>
    <rPh sb="2" eb="4">
      <t>ソウカツ</t>
    </rPh>
    <phoneticPr fontId="1"/>
  </si>
  <si>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</si>
  <si>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</si>
  <si>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</si>
  <si>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</si>
  <si>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</si>
  <si>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</si>
  <si>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</si>
  <si>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</si>
  <si>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</si>
  <si>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</si>
  <si>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</si>
  <si>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</si>
  <si>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</si>
  <si>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</si>
  <si>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</si>
  <si>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</si>
  <si>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</si>
  <si>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</si>
  <si>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</si>
  <si>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</si>
  <si>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</si>
  <si>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</si>
  <si>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</si>
  <si>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</si>
  <si>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</si>
  <si>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</si>
  <si>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</si>
  <si>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</si>
  <si>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</si>
  <si>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</si>
  <si>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</si>
  <si>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</si>
  <si>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</si>
  <si>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</si>
  <si>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</si>
  <si>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</si>
  <si>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</si>
  <si>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</si>
  <si>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</si>
  <si>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</si>
  <si>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</si>
  <si>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</si>
  <si>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</si>
  <si>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</si>
  <si>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</si>
  <si>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</si>
  <si>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</si>
  <si>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</si>
  <si>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</si>
  <si>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</si>
  <si>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</si>
  <si>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</si>
  <si>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</si>
  <si>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</si>
  <si>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</si>
  <si>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</si>
  <si>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</si>
  <si>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</si>
  <si>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</si>
  <si>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</si>
  <si>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</si>
  <si>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</si>
  <si>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</si>
  <si>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</si>
  <si>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</si>
  <si>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</si>
  <si>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</si>
  <si>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</si>
  <si>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</si>
  <si>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</si>
  <si>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</si>
  <si>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</si>
  <si>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</si>
  <si>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</si>
  <si>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</si>
  <si>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</si>
  <si>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</si>
  <si>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</si>
  <si>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</si>
  <si>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</si>
  <si>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</si>
  <si>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</si>
  <si>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</si>
  <si>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</si>
  <si>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</si>
  <si>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平内町</t>
  </si>
  <si>
    <t>法非適用</t>
  </si>
  <si>
    <t>下水道事業</t>
  </si>
  <si>
    <t>漁業集落排水</t>
  </si>
  <si>
    <t>H2</t>
  </si>
  <si>
    <t>非設置</t>
  </si>
  <si>
    <t>該当数値なし</t>
  </si>
  <si>
    <t>　施設維持管理費と償還金に対して営業収益（使用料収入）に不足が生じるため、一般会計の基準外繰入金として他会計から営業補助していただく形で収支均衡を保っています。
　施設の老朽化に伴い施設維持管理費も増加傾向にあります。今後も町当局と財政部局と財政状況を踏まえ機能保全計画に基づき補助事業を活用した長寿命化を図るか、近隣施設の統廃合、又はダウンサイジングについて検討が必要です。
　また、経営健全化を図るため、下水道事業の公営企業法適用の移行（令和6年度）に向けた取組を進めていきます。　</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</si>
  <si>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</si>
  <si>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</si>
  <si>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</si>
  <si>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</si>
  <si>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</si>
  <si>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</si>
  <si>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</si>
  <si>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</si>
  <si>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</si>
  <si>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</si>
  <si>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当町の漁業集落排水事業は、最も早い供用開始地区で２２年経過しており、まだ建設改良費の起債償還期間内であることから、「①収益的収支比率」は低くなっている。接続率は約５割程度であるが、「⑤経費回収率」は低く、一般会計繰入金に依存した経営となっている。また、「⑥汚水処理原価」は類似団体平均値とほぼ同等であり効率的な汚水処理が実施されていると言える。今後は、人口減少や水産業の不振の影響により、接続率の大幅な向上は見込めないため、料金改定による増収及び再生エネルギー導入による経費削減などについて、本格的に取り組む必要がある。
　「⑦施設利用率」は、近年ほぼ横ばいであり、人口減少の影響を考慮した場合、利用率の増加は見込めない。
　「⑧水洗化率」は、処理区域内の管渠整備前に個人で設置した合併処理浄化槽が多数存在することから、類似団体平均値より低くなっている。
　</t>
  </si>
  <si>
    <t>　「③管渠改善率」は0%となっています。当町の漁業集落排水事業の供用開始は、平成12年に茂浦地区、平成16年に東田沢地区、平成24年に須水川地区と比較的新しため、法定耐用年数を超えた(令和29年頃）管渠延長が無いためです。</t>
    <rPh sb="20" eb="22">
      <t>トウチョウ</t>
    </rPh>
    <rPh sb="32" eb="36">
      <t>キョウヨウカイシ</t>
    </rPh>
    <rPh sb="44" eb="46">
      <t>モウラ</t>
    </rPh>
    <rPh sb="55" eb="56">
      <t>ヒガシ</t>
    </rPh>
    <rPh sb="56" eb="58">
      <t>タザワ</t>
    </rPh>
    <rPh sb="67" eb="69">
      <t>スミズ</t>
    </rPh>
    <rPh sb="69" eb="70">
      <t>ガワ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</si>
</sst>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4E-414B-B9E5-13CE15C4C43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044E-414B-B9E5-13CE15C4C43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71.36</c:v>
                </c:pt>
                <c:pt idx="1">
                  <c:v>75.849999999999994</c:v>
                </c:pt>
                <c:pt idx="2">
                  <c:v>80.099999999999994</c:v>
                </c:pt>
                <c:pt idx="3">
                  <c:v>73.8</c:v>
                </c:pt>
                <c:pt idx="4">
                  <c:v>72.7</c:v>
                </c:pt>
              </c:numCache>
            </c:numRef>
          </c:val>
          <c:extLst>
            <c:ext xmlns:c16="http://schemas.microsoft.com/office/drawing/2014/chart" uri="{C3380CC4-5D6E-409C-BE32-E72D297353CC}">
              <c16:uniqueId val="{00000000-5BDF-460F-990B-BD7B4EE81DD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DF-460F-990B-BD7B4EE81DD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2C-4AA8-87A8-32E8AB5D103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2C-4AA8-87A8-32E8AB5D103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2D-43F6-8B50-39EF4580C59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2D-43F6-8B50-39EF4580C59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47-4505-93CB-88C1694D08F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47-4505-93CB-88C1694D08F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FE-4D74-ADD7-0B7E0429EC5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FE-4D74-ADD7-0B7E0429EC5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E4-4131-9BBC-E86D50DA550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DEE4-4131-9BBC-E86D50DA550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38.950000000000003</c:v>
                </c:pt>
                <c:pt idx="1">
                  <c:v>34.92</c:v>
                </c:pt>
                <c:pt idx="2">
                  <c:v>43.04</c:v>
                </c:pt>
                <c:pt idx="3">
                  <c:v>35.25</c:v>
                </c:pt>
                <c:pt idx="4">
                  <c:v>37.31</c:v>
                </c:pt>
              </c:numCache>
            </c:numRef>
          </c:val>
          <c:extLst>
            <c:ext xmlns:c16="http://schemas.microsoft.com/office/drawing/2014/chart" uri="{C3380CC4-5D6E-409C-BE32-E72D297353CC}">
              <c16:uniqueId val="{00000000-8498-48FA-9653-BDE740985F4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8498-48FA-9653-BDE740985F4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402.8</c:v>
                </c:pt>
                <c:pt idx="1">
                  <c:v>447.92</c:v>
                </c:pt>
                <c:pt idx="2">
                  <c:v>360.92</c:v>
                </c:pt>
                <c:pt idx="3">
                  <c:v>460.56</c:v>
                </c:pt>
                <c:pt idx="4">
                  <c:v>425.72</c:v>
                </c:pt>
              </c:numCache>
            </c:numRef>
          </c:val>
          <c:extLst>
            <c:ext xmlns:c16="http://schemas.microsoft.com/office/drawing/2014/chart" uri="{C3380CC4-5D6E-409C-BE32-E72D297353CC}">
              <c16:uniqueId val="{00000000-3046-4FC7-9BB8-A24FF1ED9C4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3046-4FC7-9BB8-A24FF1ED9C4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22.81</c:v>
                </c:pt>
                <c:pt idx="1">
                  <c:v>23.27</c:v>
                </c:pt>
                <c:pt idx="2">
                  <c:v>24.06</c:v>
                </c:pt>
                <c:pt idx="3">
                  <c:v>24.4</c:v>
                </c:pt>
                <c:pt idx="4">
                  <c:v>24.29</c:v>
                </c:pt>
              </c:numCache>
            </c:numRef>
          </c:val>
          <c:extLst>
            <c:ext xmlns:c16="http://schemas.microsoft.com/office/drawing/2014/chart" uri="{C3380CC4-5D6E-409C-BE32-E72D297353CC}">
              <c16:uniqueId val="{00000000-F872-44C5-ADE6-BF1460EE6FD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F872-44C5-ADE6-BF1460EE6FD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59.13</c:v>
                </c:pt>
                <c:pt idx="1">
                  <c:v>56.35</c:v>
                </c:pt>
                <c:pt idx="2">
                  <c:v>58.7</c:v>
                </c:pt>
                <c:pt idx="3">
                  <c:v>57.58</c:v>
                </c:pt>
                <c:pt idx="4">
                  <c:v>58.29</c:v>
                </c:pt>
              </c:numCache>
            </c:numRef>
          </c:val>
          <c:extLst>
            <c:ext xmlns:c16="http://schemas.microsoft.com/office/drawing/2014/chart" uri="{C3380CC4-5D6E-409C-BE32-E72D297353CC}">
              <c16:uniqueId val="{00000000-40CC-48DF-81FC-A192D367FBD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40CC-48DF-81FC-A192D367FBD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【1,078.44】</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【80.39】</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【29.92】</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【420.17】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【41.91】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【0.01】</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6"/>
  <sheetViews>
    <sheetView showGridLines="0" tabSelected="1" view="pageBreakPreview" zoomScale="80" zoomScaleNormal="100" zoomScaleSheetLayoutView="80"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平内町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2</v>
      </c>
      <c r="C7" s="30"/>
      <c r="D7" s="30"/>
      <c r="E7" s="30"/>
      <c r="F7" s="30"/>
      <c r="G7" s="30"/>
      <c r="H7" s="30"/>
      <c r="I7" s="30" t="s">
        <v>11</v>
      </c>
      <c r="J7" s="30"/>
      <c r="K7" s="30"/>
      <c r="L7" s="30"/>
      <c r="M7" s="30"/>
      <c r="N7" s="30"/>
      <c r="O7" s="30"/>
      <c r="P7" s="30" t="s">
        <v>3</v>
      </c>
      <c r="Q7" s="30"/>
      <c r="R7" s="30"/>
      <c r="S7" s="30"/>
      <c r="T7" s="30"/>
      <c r="U7" s="30"/>
      <c r="V7" s="30"/>
      <c r="W7" s="30" t="s">
        <v>13</v>
      </c>
      <c r="X7" s="30"/>
      <c r="Y7" s="30"/>
      <c r="Z7" s="30"/>
      <c r="AA7" s="30"/>
      <c r="AB7" s="30"/>
      <c r="AC7" s="30"/>
      <c r="AD7" s="30" t="s">
        <v>6</v>
      </c>
      <c r="AE7" s="30"/>
      <c r="AF7" s="30"/>
      <c r="AG7" s="30"/>
      <c r="AH7" s="30"/>
      <c r="AI7" s="30"/>
      <c r="AJ7" s="30"/>
      <c r="AK7" s="3"/>
      <c r="AL7" s="30" t="s">
        <v>1</v>
      </c>
      <c r="AM7" s="30"/>
      <c r="AN7" s="30"/>
      <c r="AO7" s="30"/>
      <c r="AP7" s="30"/>
      <c r="AQ7" s="30"/>
      <c r="AR7" s="30"/>
      <c r="AS7" s="30"/>
      <c r="AT7" s="30" t="s">
        <v>7</v>
      </c>
      <c r="AU7" s="30"/>
      <c r="AV7" s="30"/>
      <c r="AW7" s="30"/>
      <c r="AX7" s="30"/>
      <c r="AY7" s="30"/>
      <c r="AZ7" s="30"/>
      <c r="BA7" s="30"/>
      <c r="BB7" s="30" t="s">
        <v>15</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漁業集落排水</v>
      </c>
      <c r="Q8" s="34"/>
      <c r="R8" s="34"/>
      <c r="S8" s="34"/>
      <c r="T8" s="34"/>
      <c r="U8" s="34"/>
      <c r="V8" s="34"/>
      <c r="W8" s="34" t="str">
        <f>データ!L6</f>
        <v>H2</v>
      </c>
      <c r="X8" s="34"/>
      <c r="Y8" s="34"/>
      <c r="Z8" s="34"/>
      <c r="AA8" s="34"/>
      <c r="AB8" s="34"/>
      <c r="AC8" s="34"/>
      <c r="AD8" s="35" t="str">
        <f>データ!$M$6</f>
        <v>非設置</v>
      </c>
      <c r="AE8" s="35"/>
      <c r="AF8" s="35"/>
      <c r="AG8" s="35"/>
      <c r="AH8" s="35"/>
      <c r="AI8" s="35"/>
      <c r="AJ8" s="35"/>
      <c r="AK8" s="3"/>
      <c r="AL8" s="36">
        <f>データ!S6</f>
        <v>10187</v>
      </c>
      <c r="AM8" s="36"/>
      <c r="AN8" s="36"/>
      <c r="AO8" s="36"/>
      <c r="AP8" s="36"/>
      <c r="AQ8" s="36"/>
      <c r="AR8" s="36"/>
      <c r="AS8" s="36"/>
      <c r="AT8" s="37">
        <f>データ!T6</f>
        <v>217.09</v>
      </c>
      <c r="AU8" s="37"/>
      <c r="AV8" s="37"/>
      <c r="AW8" s="37"/>
      <c r="AX8" s="37"/>
      <c r="AY8" s="37"/>
      <c r="AZ8" s="37"/>
      <c r="BA8" s="37"/>
      <c r="BB8" s="37">
        <f>データ!U6</f>
        <v>46.93</v>
      </c>
      <c r="BC8" s="37"/>
      <c r="BD8" s="37"/>
      <c r="BE8" s="37"/>
      <c r="BF8" s="37"/>
      <c r="BG8" s="37"/>
      <c r="BH8" s="37"/>
      <c r="BI8" s="37"/>
      <c r="BJ8" s="3"/>
      <c r="BK8" s="3"/>
      <c r="BL8" s="38" t="s">
        <v>12</v>
      </c>
      <c r="BM8" s="39"/>
      <c r="BN8" s="40" t="s">
        <v>19</v>
      </c>
      <c r="BO8" s="40"/>
      <c r="BP8" s="40"/>
      <c r="BQ8" s="40"/>
      <c r="BR8" s="40"/>
      <c r="BS8" s="40"/>
      <c r="BT8" s="40"/>
      <c r="BU8" s="40"/>
      <c r="BV8" s="40"/>
      <c r="BW8" s="40"/>
      <c r="BX8" s="40"/>
      <c r="BY8" s="41"/>
    </row>
    <row r="9" spans="1:78" ht="18.75" customHeight="1" x14ac:dyDescent="0.15">
      <c r="A9" s="2"/>
      <c r="B9" s="30" t="s">
        <v>20</v>
      </c>
      <c r="C9" s="30"/>
      <c r="D9" s="30"/>
      <c r="E9" s="30"/>
      <c r="F9" s="30"/>
      <c r="G9" s="30"/>
      <c r="H9" s="30"/>
      <c r="I9" s="30" t="s">
        <v>22</v>
      </c>
      <c r="J9" s="30"/>
      <c r="K9" s="30"/>
      <c r="L9" s="30"/>
      <c r="M9" s="30"/>
      <c r="N9" s="30"/>
      <c r="O9" s="30"/>
      <c r="P9" s="30" t="s">
        <v>24</v>
      </c>
      <c r="Q9" s="30"/>
      <c r="R9" s="30"/>
      <c r="S9" s="30"/>
      <c r="T9" s="30"/>
      <c r="U9" s="30"/>
      <c r="V9" s="30"/>
      <c r="W9" s="30" t="s">
        <v>27</v>
      </c>
      <c r="X9" s="30"/>
      <c r="Y9" s="30"/>
      <c r="Z9" s="30"/>
      <c r="AA9" s="30"/>
      <c r="AB9" s="30"/>
      <c r="AC9" s="30"/>
      <c r="AD9" s="30" t="s">
        <v>21</v>
      </c>
      <c r="AE9" s="30"/>
      <c r="AF9" s="30"/>
      <c r="AG9" s="30"/>
      <c r="AH9" s="30"/>
      <c r="AI9" s="30"/>
      <c r="AJ9" s="30"/>
      <c r="AK9" s="3"/>
      <c r="AL9" s="30" t="s">
        <v>29</v>
      </c>
      <c r="AM9" s="30"/>
      <c r="AN9" s="30"/>
      <c r="AO9" s="30"/>
      <c r="AP9" s="30"/>
      <c r="AQ9" s="30"/>
      <c r="AR9" s="30"/>
      <c r="AS9" s="30"/>
      <c r="AT9" s="30" t="s">
        <v>30</v>
      </c>
      <c r="AU9" s="30"/>
      <c r="AV9" s="30"/>
      <c r="AW9" s="30"/>
      <c r="AX9" s="30"/>
      <c r="AY9" s="30"/>
      <c r="AZ9" s="30"/>
      <c r="BA9" s="30"/>
      <c r="BB9" s="30" t="s">
        <v>31</v>
      </c>
      <c r="BC9" s="30"/>
      <c r="BD9" s="30"/>
      <c r="BE9" s="30"/>
      <c r="BF9" s="30"/>
      <c r="BG9" s="30"/>
      <c r="BH9" s="30"/>
      <c r="BI9" s="30"/>
      <c r="BJ9" s="3"/>
      <c r="BK9" s="3"/>
      <c r="BL9" s="42" t="s">
        <v>34</v>
      </c>
      <c r="BM9" s="43"/>
      <c r="BN9" s="44" t="s">
        <v>35</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17.7</v>
      </c>
      <c r="Q10" s="37"/>
      <c r="R10" s="37"/>
      <c r="S10" s="37"/>
      <c r="T10" s="37"/>
      <c r="U10" s="37"/>
      <c r="V10" s="37"/>
      <c r="W10" s="37">
        <f>データ!Q6</f>
        <v>100</v>
      </c>
      <c r="X10" s="37"/>
      <c r="Y10" s="37"/>
      <c r="Z10" s="37"/>
      <c r="AA10" s="37"/>
      <c r="AB10" s="37"/>
      <c r="AC10" s="37"/>
      <c r="AD10" s="36">
        <f>データ!R6</f>
        <v>2980</v>
      </c>
      <c r="AE10" s="36"/>
      <c r="AF10" s="36"/>
      <c r="AG10" s="36"/>
      <c r="AH10" s="36"/>
      <c r="AI10" s="36"/>
      <c r="AJ10" s="36"/>
      <c r="AK10" s="2"/>
      <c r="AL10" s="36">
        <f>データ!V6</f>
        <v>1791</v>
      </c>
      <c r="AM10" s="36"/>
      <c r="AN10" s="36"/>
      <c r="AO10" s="36"/>
      <c r="AP10" s="36"/>
      <c r="AQ10" s="36"/>
      <c r="AR10" s="36"/>
      <c r="AS10" s="36"/>
      <c r="AT10" s="37">
        <f>データ!W6</f>
        <v>0.86</v>
      </c>
      <c r="AU10" s="37"/>
      <c r="AV10" s="37"/>
      <c r="AW10" s="37"/>
      <c r="AX10" s="37"/>
      <c r="AY10" s="37"/>
      <c r="AZ10" s="37"/>
      <c r="BA10" s="37"/>
      <c r="BB10" s="37">
        <f>データ!X6</f>
        <v>2082.56</v>
      </c>
      <c r="BC10" s="37"/>
      <c r="BD10" s="37"/>
      <c r="BE10" s="37"/>
      <c r="BF10" s="37"/>
      <c r="BG10" s="37"/>
      <c r="BH10" s="37"/>
      <c r="BI10" s="37"/>
      <c r="BJ10" s="2"/>
      <c r="BK10" s="2"/>
      <c r="BL10" s="46" t="s">
        <v>37</v>
      </c>
      <c r="BM10" s="47"/>
      <c r="BN10" s="48" t="s">
        <v>16</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38</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26</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40</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41</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115</v>
      </c>
      <c r="BM47" s="67"/>
      <c r="BN47" s="67"/>
      <c r="BO47" s="67"/>
      <c r="BP47" s="67"/>
      <c r="BQ47" s="67"/>
      <c r="BR47" s="67"/>
      <c r="BS47" s="67"/>
      <c r="BT47" s="67"/>
      <c r="BU47" s="67"/>
      <c r="BV47" s="67"/>
      <c r="BW47" s="67"/>
      <c r="BX47" s="67"/>
      <c r="BY47" s="67"/>
      <c r="BZ47" s="6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15">
      <c r="A60" s="2"/>
      <c r="B60" s="57" t="s">
        <v>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103</v>
      </c>
      <c r="BM66" s="67"/>
      <c r="BN66" s="67"/>
      <c r="BO66" s="67"/>
      <c r="BP66" s="67"/>
      <c r="BQ66" s="67"/>
      <c r="BR66" s="67"/>
      <c r="BS66" s="67"/>
      <c r="BT66" s="67"/>
      <c r="BU66" s="67"/>
      <c r="BV66" s="67"/>
      <c r="BW66" s="67"/>
      <c r="BX66" s="67"/>
      <c r="BY66" s="67"/>
      <c r="BZ66" s="6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15">
      <c r="C83" s="50" t="s">
        <v>43</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6" t="s">
        <v>44</v>
      </c>
      <c r="C85" s="6"/>
      <c r="D85" s="6"/>
      <c r="E85" s="6" t="s">
        <v>45</v>
      </c>
      <c r="F85" s="6" t="s">
        <v>47</v>
      </c>
      <c r="G85" s="6" t="s">
        <v>48</v>
      </c>
      <c r="H85" s="6" t="s">
        <v>42</v>
      </c>
      <c r="I85" s="6" t="s">
        <v>9</v>
      </c>
      <c r="J85" s="6" t="s">
        <v>49</v>
      </c>
      <c r="K85" s="6" t="s">
        <v>50</v>
      </c>
      <c r="L85" s="6" t="s">
        <v>32</v>
      </c>
      <c r="M85" s="6" t="s">
        <v>36</v>
      </c>
      <c r="N85" s="6" t="s">
        <v>51</v>
      </c>
      <c r="O85" s="6" t="s">
        <v>52</v>
      </c>
    </row>
    <row r="86" spans="1:78" hidden="1" x14ac:dyDescent="0.15">
      <c r="B86" s="6"/>
      <c r="C86" s="6"/>
      <c r="D86" s="6"/>
      <c r="E86" s="6" t="str">
        <f>データ!AI6</f>
        <v/>
      </c>
      <c r="F86" s="6" t="s">
        <v>39</v>
      </c>
      <c r="G86" s="6" t="s">
        <v>39</v>
      </c>
      <c r="H86" s="6" t="str">
        <f>データ!BP6</f>
        <v>【1,078.44】</v>
      </c>
      <c r="I86" s="6" t="str">
        <f>データ!CA6</f>
        <v>【41.91】</v>
      </c>
      <c r="J86" s="6" t="str">
        <f>データ!CL6</f>
        <v>【420.17】</v>
      </c>
      <c r="K86" s="6" t="str">
        <f>データ!CW6</f>
        <v>【29.92】</v>
      </c>
      <c r="L86" s="6" t="str">
        <f>データ!DH6</f>
        <v>【80.39】</v>
      </c>
      <c r="M86" s="6" t="s">
        <v>39</v>
      </c>
      <c r="N86" s="6" t="s">
        <v>39</v>
      </c>
      <c r="O86" s="6" t="str">
        <f>データ!EO6</f>
        <v>【0.01】</v>
      </c>
    </row>
  </sheetData>
  <sheetProtection algorithmName="SHA-512" hashValue="ZTpQSi2VPm3dsI2/JLTUr45FJDf06ygoLSF/6q52VnbMTfwc3X8zew8EcvCaJ5Lkq3s/zk8zaNoDwOqGHINvXw==" saltValue="MZhxkA1N85+I/rFqP180w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O13"/>
  <sheetViews>
    <sheetView showGridLines="0" workbookViewId="0"/>
  </sheetViews>
  <sheetFormatPr defaultRowHeight="13.5" x14ac:dyDescent="0.15"/>
  <cols>
    <col min="2" max="144" width="11.875" customWidth="1"/>
  </cols>
  <sheetData>
    <row r="1" spans="1:145" x14ac:dyDescent="0.15">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15">
      <c r="A3" s="14" t="s">
        <v>18</v>
      </c>
      <c r="B3" s="16" t="s">
        <v>33</v>
      </c>
      <c r="C3" s="16" t="s">
        <v>58</v>
      </c>
      <c r="D3" s="16" t="s">
        <v>59</v>
      </c>
      <c r="E3" s="16" t="s">
        <v>5</v>
      </c>
      <c r="F3" s="16" t="s">
        <v>4</v>
      </c>
      <c r="G3" s="16" t="s">
        <v>23</v>
      </c>
      <c r="H3" s="74" t="s">
        <v>55</v>
      </c>
      <c r="I3" s="75"/>
      <c r="J3" s="75"/>
      <c r="K3" s="75"/>
      <c r="L3" s="75"/>
      <c r="M3" s="75"/>
      <c r="N3" s="75"/>
      <c r="O3" s="75"/>
      <c r="P3" s="75"/>
      <c r="Q3" s="75"/>
      <c r="R3" s="75"/>
      <c r="S3" s="75"/>
      <c r="T3" s="75"/>
      <c r="U3" s="75"/>
      <c r="V3" s="75"/>
      <c r="W3" s="75"/>
      <c r="X3" s="76"/>
      <c r="Y3" s="72"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8</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60</v>
      </c>
      <c r="B4" s="17"/>
      <c r="C4" s="17"/>
      <c r="D4" s="17"/>
      <c r="E4" s="17"/>
      <c r="F4" s="17"/>
      <c r="G4" s="17"/>
      <c r="H4" s="77"/>
      <c r="I4" s="78"/>
      <c r="J4" s="78"/>
      <c r="K4" s="78"/>
      <c r="L4" s="78"/>
      <c r="M4" s="78"/>
      <c r="N4" s="78"/>
      <c r="O4" s="78"/>
      <c r="P4" s="78"/>
      <c r="Q4" s="78"/>
      <c r="R4" s="78"/>
      <c r="S4" s="78"/>
      <c r="T4" s="78"/>
      <c r="U4" s="78"/>
      <c r="V4" s="78"/>
      <c r="W4" s="78"/>
      <c r="X4" s="79"/>
      <c r="Y4" s="73" t="s">
        <v>25</v>
      </c>
      <c r="Z4" s="73"/>
      <c r="AA4" s="73"/>
      <c r="AB4" s="73"/>
      <c r="AC4" s="73"/>
      <c r="AD4" s="73"/>
      <c r="AE4" s="73"/>
      <c r="AF4" s="73"/>
      <c r="AG4" s="73"/>
      <c r="AH4" s="73"/>
      <c r="AI4" s="73"/>
      <c r="AJ4" s="73" t="s">
        <v>46</v>
      </c>
      <c r="AK4" s="73"/>
      <c r="AL4" s="73"/>
      <c r="AM4" s="73"/>
      <c r="AN4" s="73"/>
      <c r="AO4" s="73"/>
      <c r="AP4" s="73"/>
      <c r="AQ4" s="73"/>
      <c r="AR4" s="73"/>
      <c r="AS4" s="73"/>
      <c r="AT4" s="73"/>
      <c r="AU4" s="73" t="s">
        <v>28</v>
      </c>
      <c r="AV4" s="73"/>
      <c r="AW4" s="73"/>
      <c r="AX4" s="73"/>
      <c r="AY4" s="73"/>
      <c r="AZ4" s="73"/>
      <c r="BA4" s="73"/>
      <c r="BB4" s="73"/>
      <c r="BC4" s="73"/>
      <c r="BD4" s="73"/>
      <c r="BE4" s="73"/>
      <c r="BF4" s="73" t="s">
        <v>61</v>
      </c>
      <c r="BG4" s="73"/>
      <c r="BH4" s="73"/>
      <c r="BI4" s="73"/>
      <c r="BJ4" s="73"/>
      <c r="BK4" s="73"/>
      <c r="BL4" s="73"/>
      <c r="BM4" s="73"/>
      <c r="BN4" s="73"/>
      <c r="BO4" s="73"/>
      <c r="BP4" s="73"/>
      <c r="BQ4" s="73" t="s">
        <v>14</v>
      </c>
      <c r="BR4" s="73"/>
      <c r="BS4" s="73"/>
      <c r="BT4" s="73"/>
      <c r="BU4" s="73"/>
      <c r="BV4" s="73"/>
      <c r="BW4" s="73"/>
      <c r="BX4" s="73"/>
      <c r="BY4" s="73"/>
      <c r="BZ4" s="73"/>
      <c r="CA4" s="73"/>
      <c r="CB4" s="73" t="s">
        <v>62</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15">
      <c r="A5" s="14" t="s">
        <v>69</v>
      </c>
      <c r="B5" s="18"/>
      <c r="C5" s="18"/>
      <c r="D5" s="18"/>
      <c r="E5" s="18"/>
      <c r="F5" s="18"/>
      <c r="G5" s="18"/>
      <c r="H5" s="23" t="s">
        <v>57</v>
      </c>
      <c r="I5" s="23" t="s">
        <v>70</v>
      </c>
      <c r="J5" s="23" t="s">
        <v>71</v>
      </c>
      <c r="K5" s="23" t="s">
        <v>72</v>
      </c>
      <c r="L5" s="23" t="s">
        <v>73</v>
      </c>
      <c r="M5" s="23" t="s">
        <v>6</v>
      </c>
      <c r="N5" s="23" t="s">
        <v>74</v>
      </c>
      <c r="O5" s="23" t="s">
        <v>75</v>
      </c>
      <c r="P5" s="23" t="s">
        <v>76</v>
      </c>
      <c r="Q5" s="23" t="s">
        <v>77</v>
      </c>
      <c r="R5" s="23" t="s">
        <v>78</v>
      </c>
      <c r="S5" s="23" t="s">
        <v>79</v>
      </c>
      <c r="T5" s="23" t="s">
        <v>80</v>
      </c>
      <c r="U5" s="23" t="s">
        <v>63</v>
      </c>
      <c r="V5" s="23" t="s">
        <v>81</v>
      </c>
      <c r="W5" s="23" t="s">
        <v>82</v>
      </c>
      <c r="X5" s="23" t="s">
        <v>83</v>
      </c>
      <c r="Y5" s="23" t="s">
        <v>84</v>
      </c>
      <c r="Z5" s="23" t="s">
        <v>85</v>
      </c>
      <c r="AA5" s="23" t="s">
        <v>86</v>
      </c>
      <c r="AB5" s="23" t="s">
        <v>87</v>
      </c>
      <c r="AC5" s="23" t="s">
        <v>88</v>
      </c>
      <c r="AD5" s="23" t="s">
        <v>89</v>
      </c>
      <c r="AE5" s="23" t="s">
        <v>91</v>
      </c>
      <c r="AF5" s="23" t="s">
        <v>92</v>
      </c>
      <c r="AG5" s="23" t="s">
        <v>93</v>
      </c>
      <c r="AH5" s="23" t="s">
        <v>94</v>
      </c>
      <c r="AI5" s="23" t="s">
        <v>44</v>
      </c>
      <c r="AJ5" s="23" t="s">
        <v>84</v>
      </c>
      <c r="AK5" s="23" t="s">
        <v>85</v>
      </c>
      <c r="AL5" s="23" t="s">
        <v>86</v>
      </c>
      <c r="AM5" s="23" t="s">
        <v>87</v>
      </c>
      <c r="AN5" s="23" t="s">
        <v>88</v>
      </c>
      <c r="AO5" s="23" t="s">
        <v>89</v>
      </c>
      <c r="AP5" s="23" t="s">
        <v>91</v>
      </c>
      <c r="AQ5" s="23" t="s">
        <v>92</v>
      </c>
      <c r="AR5" s="23" t="s">
        <v>93</v>
      </c>
      <c r="AS5" s="23" t="s">
        <v>94</v>
      </c>
      <c r="AT5" s="23" t="s">
        <v>90</v>
      </c>
      <c r="AU5" s="23" t="s">
        <v>84</v>
      </c>
      <c r="AV5" s="23" t="s">
        <v>85</v>
      </c>
      <c r="AW5" s="23" t="s">
        <v>86</v>
      </c>
      <c r="AX5" s="23" t="s">
        <v>87</v>
      </c>
      <c r="AY5" s="23" t="s">
        <v>88</v>
      </c>
      <c r="AZ5" s="23" t="s">
        <v>89</v>
      </c>
      <c r="BA5" s="23" t="s">
        <v>91</v>
      </c>
      <c r="BB5" s="23" t="s">
        <v>92</v>
      </c>
      <c r="BC5" s="23" t="s">
        <v>93</v>
      </c>
      <c r="BD5" s="23" t="s">
        <v>94</v>
      </c>
      <c r="BE5" s="23" t="s">
        <v>90</v>
      </c>
      <c r="BF5" s="23" t="s">
        <v>84</v>
      </c>
      <c r="BG5" s="23" t="s">
        <v>85</v>
      </c>
      <c r="BH5" s="23" t="s">
        <v>86</v>
      </c>
      <c r="BI5" s="23" t="s">
        <v>87</v>
      </c>
      <c r="BJ5" s="23" t="s">
        <v>88</v>
      </c>
      <c r="BK5" s="23" t="s">
        <v>89</v>
      </c>
      <c r="BL5" s="23" t="s">
        <v>91</v>
      </c>
      <c r="BM5" s="23" t="s">
        <v>92</v>
      </c>
      <c r="BN5" s="23" t="s">
        <v>93</v>
      </c>
      <c r="BO5" s="23" t="s">
        <v>94</v>
      </c>
      <c r="BP5" s="23" t="s">
        <v>90</v>
      </c>
      <c r="BQ5" s="23" t="s">
        <v>84</v>
      </c>
      <c r="BR5" s="23" t="s">
        <v>85</v>
      </c>
      <c r="BS5" s="23" t="s">
        <v>86</v>
      </c>
      <c r="BT5" s="23" t="s">
        <v>87</v>
      </c>
      <c r="BU5" s="23" t="s">
        <v>88</v>
      </c>
      <c r="BV5" s="23" t="s">
        <v>89</v>
      </c>
      <c r="BW5" s="23" t="s">
        <v>91</v>
      </c>
      <c r="BX5" s="23" t="s">
        <v>92</v>
      </c>
      <c r="BY5" s="23" t="s">
        <v>93</v>
      </c>
      <c r="BZ5" s="23" t="s">
        <v>94</v>
      </c>
      <c r="CA5" s="23" t="s">
        <v>90</v>
      </c>
      <c r="CB5" s="23" t="s">
        <v>84</v>
      </c>
      <c r="CC5" s="23" t="s">
        <v>85</v>
      </c>
      <c r="CD5" s="23" t="s">
        <v>86</v>
      </c>
      <c r="CE5" s="23" t="s">
        <v>87</v>
      </c>
      <c r="CF5" s="23" t="s">
        <v>88</v>
      </c>
      <c r="CG5" s="23" t="s">
        <v>89</v>
      </c>
      <c r="CH5" s="23" t="s">
        <v>91</v>
      </c>
      <c r="CI5" s="23" t="s">
        <v>92</v>
      </c>
      <c r="CJ5" s="23" t="s">
        <v>93</v>
      </c>
      <c r="CK5" s="23" t="s">
        <v>94</v>
      </c>
      <c r="CL5" s="23" t="s">
        <v>90</v>
      </c>
      <c r="CM5" s="23" t="s">
        <v>84</v>
      </c>
      <c r="CN5" s="23" t="s">
        <v>85</v>
      </c>
      <c r="CO5" s="23" t="s">
        <v>86</v>
      </c>
      <c r="CP5" s="23" t="s">
        <v>87</v>
      </c>
      <c r="CQ5" s="23" t="s">
        <v>88</v>
      </c>
      <c r="CR5" s="23" t="s">
        <v>89</v>
      </c>
      <c r="CS5" s="23" t="s">
        <v>91</v>
      </c>
      <c r="CT5" s="23" t="s">
        <v>92</v>
      </c>
      <c r="CU5" s="23" t="s">
        <v>93</v>
      </c>
      <c r="CV5" s="23" t="s">
        <v>94</v>
      </c>
      <c r="CW5" s="23" t="s">
        <v>90</v>
      </c>
      <c r="CX5" s="23" t="s">
        <v>84</v>
      </c>
      <c r="CY5" s="23" t="s">
        <v>85</v>
      </c>
      <c r="CZ5" s="23" t="s">
        <v>86</v>
      </c>
      <c r="DA5" s="23" t="s">
        <v>87</v>
      </c>
      <c r="DB5" s="23" t="s">
        <v>88</v>
      </c>
      <c r="DC5" s="23" t="s">
        <v>89</v>
      </c>
      <c r="DD5" s="23" t="s">
        <v>91</v>
      </c>
      <c r="DE5" s="23" t="s">
        <v>92</v>
      </c>
      <c r="DF5" s="23" t="s">
        <v>93</v>
      </c>
      <c r="DG5" s="23" t="s">
        <v>94</v>
      </c>
      <c r="DH5" s="23" t="s">
        <v>90</v>
      </c>
      <c r="DI5" s="23" t="s">
        <v>84</v>
      </c>
      <c r="DJ5" s="23" t="s">
        <v>85</v>
      </c>
      <c r="DK5" s="23" t="s">
        <v>86</v>
      </c>
      <c r="DL5" s="23" t="s">
        <v>87</v>
      </c>
      <c r="DM5" s="23" t="s">
        <v>88</v>
      </c>
      <c r="DN5" s="23" t="s">
        <v>89</v>
      </c>
      <c r="DO5" s="23" t="s">
        <v>91</v>
      </c>
      <c r="DP5" s="23" t="s">
        <v>92</v>
      </c>
      <c r="DQ5" s="23" t="s">
        <v>93</v>
      </c>
      <c r="DR5" s="23" t="s">
        <v>94</v>
      </c>
      <c r="DS5" s="23" t="s">
        <v>90</v>
      </c>
      <c r="DT5" s="23" t="s">
        <v>84</v>
      </c>
      <c r="DU5" s="23" t="s">
        <v>85</v>
      </c>
      <c r="DV5" s="23" t="s">
        <v>86</v>
      </c>
      <c r="DW5" s="23" t="s">
        <v>87</v>
      </c>
      <c r="DX5" s="23" t="s">
        <v>88</v>
      </c>
      <c r="DY5" s="23" t="s">
        <v>89</v>
      </c>
      <c r="DZ5" s="23" t="s">
        <v>91</v>
      </c>
      <c r="EA5" s="23" t="s">
        <v>92</v>
      </c>
      <c r="EB5" s="23" t="s">
        <v>93</v>
      </c>
      <c r="EC5" s="23" t="s">
        <v>94</v>
      </c>
      <c r="ED5" s="23" t="s">
        <v>90</v>
      </c>
      <c r="EE5" s="23" t="s">
        <v>84</v>
      </c>
      <c r="EF5" s="23" t="s">
        <v>85</v>
      </c>
      <c r="EG5" s="23" t="s">
        <v>86</v>
      </c>
      <c r="EH5" s="23" t="s">
        <v>87</v>
      </c>
      <c r="EI5" s="23" t="s">
        <v>88</v>
      </c>
      <c r="EJ5" s="23" t="s">
        <v>89</v>
      </c>
      <c r="EK5" s="23" t="s">
        <v>91</v>
      </c>
      <c r="EL5" s="23" t="s">
        <v>92</v>
      </c>
      <c r="EM5" s="23" t="s">
        <v>93</v>
      </c>
      <c r="EN5" s="23" t="s">
        <v>94</v>
      </c>
      <c r="EO5" s="23" t="s">
        <v>90</v>
      </c>
    </row>
    <row r="6" spans="1:145" s="13" customFormat="1" x14ac:dyDescent="0.15">
      <c r="A6" s="14" t="s">
        <v>95</v>
      </c>
      <c r="B6" s="19">
        <f t="shared" ref="B6:X6" si="1">B7</f>
        <v>2022</v>
      </c>
      <c r="C6" s="19">
        <f t="shared" si="1"/>
        <v>23019</v>
      </c>
      <c r="D6" s="19">
        <f t="shared" si="1"/>
        <v>47</v>
      </c>
      <c r="E6" s="19">
        <f t="shared" si="1"/>
        <v>17</v>
      </c>
      <c r="F6" s="19">
        <f t="shared" si="1"/>
        <v>6</v>
      </c>
      <c r="G6" s="19">
        <f t="shared" si="1"/>
        <v>0</v>
      </c>
      <c r="H6" s="19" t="str">
        <f t="shared" si="1"/>
        <v>青森県　平内町</v>
      </c>
      <c r="I6" s="19" t="str">
        <f t="shared" si="1"/>
        <v>法非適用</v>
      </c>
      <c r="J6" s="19" t="str">
        <f t="shared" si="1"/>
        <v>下水道事業</v>
      </c>
      <c r="K6" s="19" t="str">
        <f t="shared" si="1"/>
        <v>漁業集落排水</v>
      </c>
      <c r="L6" s="19" t="str">
        <f t="shared" si="1"/>
        <v>H2</v>
      </c>
      <c r="M6" s="19" t="str">
        <f t="shared" si="1"/>
        <v>非設置</v>
      </c>
      <c r="N6" s="24" t="str">
        <f t="shared" si="1"/>
        <v>-</v>
      </c>
      <c r="O6" s="24" t="str">
        <f t="shared" si="1"/>
        <v>該当数値なし</v>
      </c>
      <c r="P6" s="24">
        <f t="shared" si="1"/>
        <v>17.7</v>
      </c>
      <c r="Q6" s="24">
        <f t="shared" si="1"/>
        <v>100</v>
      </c>
      <c r="R6" s="24">
        <f t="shared" si="1"/>
        <v>2980</v>
      </c>
      <c r="S6" s="24">
        <f t="shared" si="1"/>
        <v>10187</v>
      </c>
      <c r="T6" s="24">
        <f t="shared" si="1"/>
        <v>217.09</v>
      </c>
      <c r="U6" s="24">
        <f t="shared" si="1"/>
        <v>46.93</v>
      </c>
      <c r="V6" s="24">
        <f t="shared" si="1"/>
        <v>1791</v>
      </c>
      <c r="W6" s="24">
        <f t="shared" si="1"/>
        <v>0.86</v>
      </c>
      <c r="X6" s="24">
        <f t="shared" si="1"/>
        <v>2082.56</v>
      </c>
      <c r="Y6" s="28">
        <f t="shared" ref="Y6:AH6" si="2">IF(Y7="",NA(),Y7)</f>
        <v>71.36</v>
      </c>
      <c r="Z6" s="28">
        <f t="shared" si="2"/>
        <v>75.849999999999994</v>
      </c>
      <c r="AA6" s="28">
        <f t="shared" si="2"/>
        <v>80.099999999999994</v>
      </c>
      <c r="AB6" s="28">
        <f t="shared" si="2"/>
        <v>73.8</v>
      </c>
      <c r="AC6" s="28">
        <f t="shared" si="2"/>
        <v>72.7</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4">
        <f t="shared" ref="BF6:BO6" si="5">IF(BF7="",NA(),BF7)</f>
        <v>0</v>
      </c>
      <c r="BG6" s="24">
        <f t="shared" si="5"/>
        <v>0</v>
      </c>
      <c r="BH6" s="24">
        <f t="shared" si="5"/>
        <v>0</v>
      </c>
      <c r="BI6" s="24">
        <f t="shared" si="5"/>
        <v>0</v>
      </c>
      <c r="BJ6" s="24">
        <f t="shared" si="5"/>
        <v>0</v>
      </c>
      <c r="BK6" s="28">
        <f t="shared" si="5"/>
        <v>1006.65</v>
      </c>
      <c r="BL6" s="28">
        <f t="shared" si="5"/>
        <v>998.42</v>
      </c>
      <c r="BM6" s="28">
        <f t="shared" si="5"/>
        <v>1095.52</v>
      </c>
      <c r="BN6" s="28">
        <f t="shared" si="5"/>
        <v>1056.55</v>
      </c>
      <c r="BO6" s="28">
        <f t="shared" si="5"/>
        <v>1278.54</v>
      </c>
      <c r="BP6" s="24" t="str">
        <f>IF(BP7="","",IF(BP7="-","【-】","【"&amp;SUBSTITUTE(TEXT(BP7,"#,##0.00"),"-","△")&amp;"】"))</f>
        <v>【1,078.44】</v>
      </c>
      <c r="BQ6" s="28">
        <f t="shared" ref="BQ6:BZ6" si="6">IF(BQ7="",NA(),BQ7)</f>
        <v>38.950000000000003</v>
      </c>
      <c r="BR6" s="28">
        <f t="shared" si="6"/>
        <v>34.92</v>
      </c>
      <c r="BS6" s="28">
        <f t="shared" si="6"/>
        <v>43.04</v>
      </c>
      <c r="BT6" s="28">
        <f t="shared" si="6"/>
        <v>35.25</v>
      </c>
      <c r="BU6" s="28">
        <f t="shared" si="6"/>
        <v>37.31</v>
      </c>
      <c r="BV6" s="28">
        <f t="shared" si="6"/>
        <v>43.43</v>
      </c>
      <c r="BW6" s="28">
        <f t="shared" si="6"/>
        <v>41.41</v>
      </c>
      <c r="BX6" s="28">
        <f t="shared" si="6"/>
        <v>39.64</v>
      </c>
      <c r="BY6" s="28">
        <f t="shared" si="6"/>
        <v>40</v>
      </c>
      <c r="BZ6" s="28">
        <f t="shared" si="6"/>
        <v>38.74</v>
      </c>
      <c r="CA6" s="24" t="str">
        <f>IF(CA7="","",IF(CA7="-","【-】","【"&amp;SUBSTITUTE(TEXT(CA7,"#,##0.00"),"-","△")&amp;"】"))</f>
        <v>【41.91】</v>
      </c>
      <c r="CB6" s="28">
        <f t="shared" ref="CB6:CK6" si="7">IF(CB7="",NA(),CB7)</f>
        <v>402.8</v>
      </c>
      <c r="CC6" s="28">
        <f t="shared" si="7"/>
        <v>447.92</v>
      </c>
      <c r="CD6" s="28">
        <f t="shared" si="7"/>
        <v>360.92</v>
      </c>
      <c r="CE6" s="28">
        <f t="shared" si="7"/>
        <v>460.56</v>
      </c>
      <c r="CF6" s="28">
        <f t="shared" si="7"/>
        <v>425.72</v>
      </c>
      <c r="CG6" s="28">
        <f t="shared" si="7"/>
        <v>400.44</v>
      </c>
      <c r="CH6" s="28">
        <f t="shared" si="7"/>
        <v>417.56</v>
      </c>
      <c r="CI6" s="28">
        <f t="shared" si="7"/>
        <v>449.72</v>
      </c>
      <c r="CJ6" s="28">
        <f t="shared" si="7"/>
        <v>437.27</v>
      </c>
      <c r="CK6" s="28">
        <f t="shared" si="7"/>
        <v>456.72</v>
      </c>
      <c r="CL6" s="24" t="str">
        <f>IF(CL7="","",IF(CL7="-","【-】","【"&amp;SUBSTITUTE(TEXT(CL7,"#,##0.00"),"-","△")&amp;"】"))</f>
        <v>【420.17】</v>
      </c>
      <c r="CM6" s="28">
        <f t="shared" ref="CM6:CV6" si="8">IF(CM7="",NA(),CM7)</f>
        <v>22.81</v>
      </c>
      <c r="CN6" s="28">
        <f t="shared" si="8"/>
        <v>23.27</v>
      </c>
      <c r="CO6" s="28">
        <f t="shared" si="8"/>
        <v>24.06</v>
      </c>
      <c r="CP6" s="28">
        <f t="shared" si="8"/>
        <v>24.4</v>
      </c>
      <c r="CQ6" s="28">
        <f t="shared" si="8"/>
        <v>24.29</v>
      </c>
      <c r="CR6" s="28">
        <f t="shared" si="8"/>
        <v>32.229999999999997</v>
      </c>
      <c r="CS6" s="28">
        <f t="shared" si="8"/>
        <v>32.479999999999997</v>
      </c>
      <c r="CT6" s="28">
        <f t="shared" si="8"/>
        <v>30.19</v>
      </c>
      <c r="CU6" s="28">
        <f t="shared" si="8"/>
        <v>28.77</v>
      </c>
      <c r="CV6" s="28">
        <f t="shared" si="8"/>
        <v>26.22</v>
      </c>
      <c r="CW6" s="24" t="str">
        <f>IF(CW7="","",IF(CW7="-","【-】","【"&amp;SUBSTITUTE(TEXT(CW7,"#,##0.00"),"-","△")&amp;"】"))</f>
        <v>【29.92】</v>
      </c>
      <c r="CX6" s="28">
        <f t="shared" ref="CX6:DG6" si="9">IF(CX7="",NA(),CX7)</f>
        <v>59.13</v>
      </c>
      <c r="CY6" s="28">
        <f t="shared" si="9"/>
        <v>56.35</v>
      </c>
      <c r="CZ6" s="28">
        <f t="shared" si="9"/>
        <v>58.7</v>
      </c>
      <c r="DA6" s="28">
        <f t="shared" si="9"/>
        <v>57.58</v>
      </c>
      <c r="DB6" s="28">
        <f t="shared" si="9"/>
        <v>58.29</v>
      </c>
      <c r="DC6" s="28">
        <f t="shared" si="9"/>
        <v>80.8</v>
      </c>
      <c r="DD6" s="28">
        <f t="shared" si="9"/>
        <v>79.2</v>
      </c>
      <c r="DE6" s="28">
        <f t="shared" si="9"/>
        <v>79.09</v>
      </c>
      <c r="DF6" s="28">
        <f t="shared" si="9"/>
        <v>78.900000000000006</v>
      </c>
      <c r="DG6" s="28">
        <f t="shared" si="9"/>
        <v>78.03</v>
      </c>
      <c r="DH6" s="24" t="str">
        <f>IF(DH7="","",IF(DH7="-","【-】","【"&amp;SUBSTITUTE(TEXT(DH7,"#,##0.00"),"-","△")&amp;"】"))</f>
        <v>【80.39】</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4">
        <f t="shared" ref="EE6:EN6" si="12">IF(EE7="",NA(),EE7)</f>
        <v>0</v>
      </c>
      <c r="EF6" s="24">
        <f t="shared" si="12"/>
        <v>0</v>
      </c>
      <c r="EG6" s="24">
        <f t="shared" si="12"/>
        <v>0</v>
      </c>
      <c r="EH6" s="24">
        <f t="shared" si="12"/>
        <v>0</v>
      </c>
      <c r="EI6" s="24">
        <f t="shared" si="12"/>
        <v>0</v>
      </c>
      <c r="EJ6" s="28">
        <f t="shared" si="12"/>
        <v>0.02</v>
      </c>
      <c r="EK6" s="28">
        <f t="shared" si="12"/>
        <v>0.01</v>
      </c>
      <c r="EL6" s="28">
        <f t="shared" si="12"/>
        <v>1.6</v>
      </c>
      <c r="EM6" s="28">
        <f t="shared" si="12"/>
        <v>0.01</v>
      </c>
      <c r="EN6" s="28">
        <f t="shared" si="12"/>
        <v>0.01</v>
      </c>
      <c r="EO6" s="24" t="str">
        <f>IF(EO7="","",IF(EO7="-","【-】","【"&amp;SUBSTITUTE(TEXT(EO7,"#,##0.00"),"-","△")&amp;"】"))</f>
        <v>【0.01】</v>
      </c>
    </row>
    <row r="7" spans="1:145" s="13" customFormat="1" x14ac:dyDescent="0.15">
      <c r="A7" s="14"/>
      <c r="B7" s="20">
        <v>2022</v>
      </c>
      <c r="C7" s="20">
        <v>23019</v>
      </c>
      <c r="D7" s="20">
        <v>47</v>
      </c>
      <c r="E7" s="20">
        <v>17</v>
      </c>
      <c r="F7" s="20">
        <v>6</v>
      </c>
      <c r="G7" s="20">
        <v>0</v>
      </c>
      <c r="H7" s="20" t="s">
        <v>96</v>
      </c>
      <c r="I7" s="20" t="s">
        <v>97</v>
      </c>
      <c r="J7" s="20" t="s">
        <v>98</v>
      </c>
      <c r="K7" s="20" t="s">
        <v>99</v>
      </c>
      <c r="L7" s="20" t="s">
        <v>100</v>
      </c>
      <c r="M7" s="20" t="s">
        <v>101</v>
      </c>
      <c r="N7" s="25" t="s">
        <v>39</v>
      </c>
      <c r="O7" s="25" t="s">
        <v>102</v>
      </c>
      <c r="P7" s="25">
        <v>17.7</v>
      </c>
      <c r="Q7" s="25">
        <v>100</v>
      </c>
      <c r="R7" s="25">
        <v>2980</v>
      </c>
      <c r="S7" s="25">
        <v>10187</v>
      </c>
      <c r="T7" s="25">
        <v>217.09</v>
      </c>
      <c r="U7" s="25">
        <v>46.93</v>
      </c>
      <c r="V7" s="25">
        <v>1791</v>
      </c>
      <c r="W7" s="25">
        <v>0.86</v>
      </c>
      <c r="X7" s="25">
        <v>2082.56</v>
      </c>
      <c r="Y7" s="25">
        <v>71.36</v>
      </c>
      <c r="Z7" s="25">
        <v>75.849999999999994</v>
      </c>
      <c r="AA7" s="25">
        <v>80.099999999999994</v>
      </c>
      <c r="AB7" s="25">
        <v>73.8</v>
      </c>
      <c r="AC7" s="25">
        <v>72.7</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0</v>
      </c>
      <c r="BG7" s="25">
        <v>0</v>
      </c>
      <c r="BH7" s="25">
        <v>0</v>
      </c>
      <c r="BI7" s="25">
        <v>0</v>
      </c>
      <c r="BJ7" s="25">
        <v>0</v>
      </c>
      <c r="BK7" s="25">
        <v>1006.65</v>
      </c>
      <c r="BL7" s="25">
        <v>998.42</v>
      </c>
      <c r="BM7" s="25">
        <v>1095.52</v>
      </c>
      <c r="BN7" s="25">
        <v>1056.55</v>
      </c>
      <c r="BO7" s="25">
        <v>1278.54</v>
      </c>
      <c r="BP7" s="25">
        <v>1078.44</v>
      </c>
      <c r="BQ7" s="25">
        <v>38.950000000000003</v>
      </c>
      <c r="BR7" s="25">
        <v>34.92</v>
      </c>
      <c r="BS7" s="25">
        <v>43.04</v>
      </c>
      <c r="BT7" s="25">
        <v>35.25</v>
      </c>
      <c r="BU7" s="25">
        <v>37.31</v>
      </c>
      <c r="BV7" s="25">
        <v>43.43</v>
      </c>
      <c r="BW7" s="25">
        <v>41.41</v>
      </c>
      <c r="BX7" s="25">
        <v>39.64</v>
      </c>
      <c r="BY7" s="25">
        <v>40</v>
      </c>
      <c r="BZ7" s="25">
        <v>38.74</v>
      </c>
      <c r="CA7" s="25">
        <v>41.91</v>
      </c>
      <c r="CB7" s="25">
        <v>402.8</v>
      </c>
      <c r="CC7" s="25">
        <v>447.92</v>
      </c>
      <c r="CD7" s="25">
        <v>360.92</v>
      </c>
      <c r="CE7" s="25">
        <v>460.56</v>
      </c>
      <c r="CF7" s="25">
        <v>425.72</v>
      </c>
      <c r="CG7" s="25">
        <v>400.44</v>
      </c>
      <c r="CH7" s="25">
        <v>417.56</v>
      </c>
      <c r="CI7" s="25">
        <v>449.72</v>
      </c>
      <c r="CJ7" s="25">
        <v>437.27</v>
      </c>
      <c r="CK7" s="25">
        <v>456.72</v>
      </c>
      <c r="CL7" s="25">
        <v>420.17</v>
      </c>
      <c r="CM7" s="25">
        <v>22.81</v>
      </c>
      <c r="CN7" s="25">
        <v>23.27</v>
      </c>
      <c r="CO7" s="25">
        <v>24.06</v>
      </c>
      <c r="CP7" s="25">
        <v>24.4</v>
      </c>
      <c r="CQ7" s="25">
        <v>24.29</v>
      </c>
      <c r="CR7" s="25">
        <v>32.229999999999997</v>
      </c>
      <c r="CS7" s="25">
        <v>32.479999999999997</v>
      </c>
      <c r="CT7" s="25">
        <v>30.19</v>
      </c>
      <c r="CU7" s="25">
        <v>28.77</v>
      </c>
      <c r="CV7" s="25">
        <v>26.22</v>
      </c>
      <c r="CW7" s="25">
        <v>29.92</v>
      </c>
      <c r="CX7" s="25">
        <v>59.13</v>
      </c>
      <c r="CY7" s="25">
        <v>56.35</v>
      </c>
      <c r="CZ7" s="25">
        <v>58.7</v>
      </c>
      <c r="DA7" s="25">
        <v>57.58</v>
      </c>
      <c r="DB7" s="25">
        <v>58.29</v>
      </c>
      <c r="DC7" s="25">
        <v>80.8</v>
      </c>
      <c r="DD7" s="25">
        <v>79.2</v>
      </c>
      <c r="DE7" s="25">
        <v>79.09</v>
      </c>
      <c r="DF7" s="25">
        <v>78.900000000000006</v>
      </c>
      <c r="DG7" s="25">
        <v>78.03</v>
      </c>
      <c r="DH7" s="25">
        <v>80.39</v>
      </c>
      <c r="DI7" s="25"/>
      <c r="DJ7" s="25"/>
      <c r="DK7" s="25"/>
      <c r="DL7" s="25"/>
      <c r="DM7" s="25"/>
      <c r="DN7" s="25"/>
      <c r="DO7" s="25"/>
      <c r="DP7" s="25"/>
      <c r="DQ7" s="25"/>
      <c r="DR7" s="25"/>
      <c r="DS7" s="25"/>
      <c r="DT7" s="25"/>
      <c r="DU7" s="25"/>
      <c r="DV7" s="25"/>
      <c r="DW7" s="25"/>
      <c r="DX7" s="25"/>
      <c r="DY7" s="25"/>
      <c r="DZ7" s="25"/>
      <c r="EA7" s="25"/>
      <c r="EB7" s="25"/>
      <c r="EC7" s="25"/>
      <c r="ED7" s="25"/>
      <c r="EE7" s="25">
        <v>0</v>
      </c>
      <c r="EF7" s="25">
        <v>0</v>
      </c>
      <c r="EG7" s="25">
        <v>0</v>
      </c>
      <c r="EH7" s="25">
        <v>0</v>
      </c>
      <c r="EI7" s="25">
        <v>0</v>
      </c>
      <c r="EJ7" s="25">
        <v>0.02</v>
      </c>
      <c r="EK7" s="25">
        <v>0.01</v>
      </c>
      <c r="EL7" s="25">
        <v>1.6</v>
      </c>
      <c r="EM7" s="25">
        <v>0.01</v>
      </c>
      <c r="EN7" s="25">
        <v>0.01</v>
      </c>
      <c r="EO7" s="25">
        <v>0.01</v>
      </c>
    </row>
    <row r="8" spans="1:145"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15">
      <c r="A9" s="15"/>
      <c r="B9" s="15" t="s">
        <v>104</v>
      </c>
      <c r="C9" s="15" t="s">
        <v>105</v>
      </c>
      <c r="D9" s="15" t="s">
        <v>106</v>
      </c>
      <c r="E9" s="15" t="s">
        <v>107</v>
      </c>
      <c r="F9" s="15" t="s">
        <v>108</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15">
      <c r="A10" s="15" t="s">
        <v>33</v>
      </c>
      <c r="B10" s="21">
        <f>DATEVALUE($B7+12-B11&amp;"/1/"&amp;B12)</f>
        <v>47484</v>
      </c>
      <c r="C10" s="22">
        <f>DATEVALUE($B7+12-C11&amp;"/1/"&amp;C12)</f>
        <v>47849</v>
      </c>
      <c r="D10" s="22">
        <f>DATEVALUE($B7+12-D11&amp;"/1/"&amp;D12)</f>
        <v>48215</v>
      </c>
      <c r="E10" s="22">
        <f>DATEVALUE($B7+12-E11&amp;"/1/"&amp;E12)</f>
        <v>48582</v>
      </c>
      <c r="F10" s="22">
        <f>DATEVALUE($B7+12-F11&amp;"/1/"&amp;F12)</f>
        <v>48948</v>
      </c>
    </row>
    <row r="11" spans="1:145" x14ac:dyDescent="0.15">
      <c r="B11">
        <v>4</v>
      </c>
      <c r="C11">
        <v>3</v>
      </c>
      <c r="D11">
        <v>2</v>
      </c>
      <c r="E11">
        <v>1</v>
      </c>
      <c r="F11">
        <v>0</v>
      </c>
      <c r="G11" t="s">
        <v>109</v>
      </c>
    </row>
    <row r="12" spans="1:145" x14ac:dyDescent="0.15">
      <c r="B12">
        <v>1</v>
      </c>
      <c r="C12">
        <v>1</v>
      </c>
      <c r="D12">
        <v>2</v>
      </c>
      <c r="E12">
        <v>3</v>
      </c>
      <c r="F12">
        <v>4</v>
      </c>
      <c r="G12" t="s">
        <v>110</v>
      </c>
    </row>
    <row r="13" spans="1:145" x14ac:dyDescent="0.15">
      <c r="B13" t="s">
        <v>111</v>
      </c>
      <c r="C13" t="s">
        <v>112</v>
      </c>
      <c r="D13" t="s">
        <v>112</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201op</cp:lastModifiedBy>
  <dcterms:created xsi:type="dcterms:W3CDTF">2023-12-12T02:57:13Z</dcterms:created>
  <dcterms:modified xsi:type="dcterms:W3CDTF">2024-02-08T06:47:34Z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2024-02-07T06:16:40Z</vt:filetime>
  </property>
</Properties>
</file>