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30.9\上下水道課１\000 総務係\02_県からの照会等\01_県市町村課_理財Ｇ\08_公営企業に係る経営比較分析表の分析等について\R5年度\02_回答\"/>
    </mc:Choice>
  </mc:AlternateContent>
  <workbookProtection workbookAlgorithmName="SHA-512" workbookHashValue="VAAezED/dpn7M34NQTr+EpIUiquJ+fvvcbCysqO9YBWAz+1rfbGb3qJjelYqdpRbrJgA4KKS+921ofaqKFKesw==" workbookSaltValue="s8vo0I/+YnbwKq2x5BQ7v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<sst xmlns="http://schemas.openxmlformats.org/spreadsheetml/2006/main" count="231" uniqueCount="118">
  <si>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</si>
  <si>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</si>
  <si>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</si>
  <si>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</si>
  <si>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</si>
  <si>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</si>
  <si>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</si>
  <si>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</si>
  <si>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</si>
  <si>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</si>
  <si>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</si>
  <si>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</si>
  <si>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</si>
  <si>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</si>
  <si>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</si>
  <si>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</si>
  <si>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</si>
  <si>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</si>
  <si>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</si>
  <si>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</si>
  <si>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</si>
  <si>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</si>
  <si>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</si>
  <si>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</si>
  <si>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</si>
  <si>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</si>
  <si>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</si>
  <si>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</si>
  <si>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</si>
  <si>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</si>
  <si>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</si>
  <si>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</si>
  <si>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</si>
  <si>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</si>
  <si>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</si>
  <si>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</si>
  <si>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</si>
  <si>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</si>
  <si>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</si>
  <si>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</si>
  <si>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</si>
  <si>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</si>
  <si>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</si>
  <si>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</si>
  <si>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</si>
  <si>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</si>
  <si>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</si>
  <si>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</si>
  <si>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</si>
  <si>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</si>
  <si>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</si>
  <si>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</si>
  <si>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</si>
  <si>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</si>
  <si>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</si>
  <si>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</si>
  <si>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</si>
  <si>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</si>
  <si>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</si>
  <si>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</si>
  <si>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</si>
  <si>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</si>
  <si>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</si>
  <si>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</si>
  <si>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</si>
  <si>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</si>
  <si>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</si>
  <si>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</si>
  <si>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</si>
  <si>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</si>
  <si>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</si>
  <si>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</si>
  <si>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</si>
  <si>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</si>
  <si>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</si>
  <si>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</si>
  <si>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</si>
  <si>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</si>
  <si>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</si>
  <si>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</si>
  <si>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</si>
  <si>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</si>
  <si>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</si>
  <si>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</si>
  <si>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</si>
  <si>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</si>
  <si>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</si>
  <si>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</si>
  <si>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</si>
  <si>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</si>
  <si>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</si>
  <si>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</si>
  <si>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</si>
  <si>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</si>
  <si>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</si>
  <si>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</si>
  <si>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平川市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</si>
  <si>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</si>
  <si>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</si>
  <si>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</si>
  <si>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</si>
  <si>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</si>
  <si>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</si>
  <si>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</si>
  <si>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</si>
  <si>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</si>
  <si>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</si>
  <si>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</si>
  <si>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</si>
  <si>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</si>
  <si>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</si>
  <si>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</si>
  <si>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</si>
  <si>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</si>
  <si>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</si>
  <si>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　有形固定資産減価償却率は、類似団体よりも高く、右肩上がりの状況である。資産の償却は進んでいるものの、耐用年数に達している資産は少ない。
　管渠老朽化率は類似団体と比較しても低く、老朽化等による管渠の破損等も発生していない。
　管渠改善率は依然低く、法定耐用年数を経過した管渠は少ない。
　令和元年度から処理施設について、耐用年数が過ぎた装置類を中心に順次更新事業を行っている。
</t>
    <phoneticPr fontId="4"/>
  </si>
  <si>
    <t>　人口減少による使用料の減収は、今後も避けられないため、厳しい経営状況が続くと考えられる。
　よって、料金収入を確保するため、料金改定の検討や汚水処理費の削減など、経営改善を実施する。
　また、計画的な点検により早期修繕を行うことで長寿命化を図り、突発的な経費が発生しないよう維持修繕、改築更新に努める。</t>
    <rPh sb="56" eb="58">
      <t>カクホ</t>
    </rPh>
    <rPh sb="65" eb="67">
      <t>カイテイ</t>
    </rPh>
    <rPh sb="68" eb="70">
      <t>ケントウ</t>
    </rPh>
    <rPh sb="71" eb="73">
      <t>オスイ</t>
    </rPh>
    <rPh sb="73" eb="75">
      <t>ショリ</t>
    </rPh>
    <rPh sb="75" eb="76">
      <t>ヒ</t>
    </rPh>
    <rPh sb="77" eb="79">
      <t>サクゲン</t>
    </rPh>
    <phoneticPr fontId="4"/>
  </si>
  <si>
    <t>　経常収支比率は100％を上回っているが、主な収入源である使用料収入が減少傾向にあり、一般会計からの繰入金の増額により収支が改善されている。
　流動比率については、流動資産が増加傾向にあることに加え、企業債償還額の減少により、流動負債が減少傾向にあることから、比率が増加している。
　企業債残高対事業規模比率については、企業債残高はR1より一般会計において負担することと定めているため、皆減した。
　経費回収率については、減少傾向であり、依然として使用料で賄えておらず、一般会計からの繰入金により賄われている。よって、適正な使用料収入の確保やより一層の費用削減策が必要である。
　汚水処理原価については、増加傾向であり、類似団体よりも高くなっている。適正な使用料収入の確保及び汚水処理費の削減を今後強化していく。</t>
    <rPh sb="13" eb="14">
      <t>ウエ</t>
    </rPh>
    <rPh sb="82" eb="84">
      <t>リュウドウ</t>
    </rPh>
    <rPh sb="84" eb="86">
      <t>シサン</t>
    </rPh>
    <rPh sb="87" eb="89">
      <t>ゾウカ</t>
    </rPh>
    <rPh sb="89" eb="91">
      <t>ケイコウ</t>
    </rPh>
    <rPh sb="97" eb="98">
      <t>クワ</t>
    </rPh>
    <rPh sb="100" eb="102">
      <t>キギョウ</t>
    </rPh>
    <rPh sb="102" eb="103">
      <t>サイ</t>
    </rPh>
    <rPh sb="103" eb="105">
      <t>ショウカン</t>
    </rPh>
    <rPh sb="105" eb="106">
      <t>ガク</t>
    </rPh>
    <rPh sb="107" eb="109">
      <t>ゲンショウ</t>
    </rPh>
    <rPh sb="113" eb="115">
      <t>リュウドウ</t>
    </rPh>
    <rPh sb="115" eb="117">
      <t>フサイ</t>
    </rPh>
    <rPh sb="118" eb="120">
      <t>ゲンショウ</t>
    </rPh>
    <rPh sb="120" eb="122">
      <t>ケイコウ</t>
    </rPh>
    <rPh sb="130" eb="132">
      <t>ヒリツ</t>
    </rPh>
    <rPh sb="211" eb="213">
      <t>ゲンショウ</t>
    </rPh>
    <rPh sb="213" eb="215">
      <t>ケイコウ</t>
    </rPh>
    <rPh sb="302" eb="304">
      <t>ゾウカ</t>
    </rPh>
    <rPh sb="304" eb="306">
      <t>ケイコウ</t>
    </rPh>
    <rPh sb="317" eb="318">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</si>
</sst>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96-44C4-84FA-B797B0D5333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1796-44C4-84FA-B797B0D5333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53.9</c:v>
                </c:pt>
                <c:pt idx="1">
                  <c:v>52.03</c:v>
                </c:pt>
                <c:pt idx="2">
                  <c:v>53.52</c:v>
                </c:pt>
                <c:pt idx="3">
                  <c:v>52.41</c:v>
                </c:pt>
                <c:pt idx="4">
                  <c:v>47.93</c:v>
                </c:pt>
              </c:numCache>
            </c:numRef>
          </c:val>
          <c:extLst>
            <c:ext xmlns:c16="http://schemas.microsoft.com/office/drawing/2014/chart" uri="{C3380CC4-5D6E-409C-BE32-E72D297353CC}">
              <c16:uniqueId val="{00000000-84BF-4276-BE1E-296B113D374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84BF-4276-BE1E-296B113D374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80.38</c:v>
                </c:pt>
                <c:pt idx="1">
                  <c:v>82.26</c:v>
                </c:pt>
                <c:pt idx="2">
                  <c:v>81.52</c:v>
                </c:pt>
                <c:pt idx="3">
                  <c:v>82.29</c:v>
                </c:pt>
                <c:pt idx="4">
                  <c:v>82.79</c:v>
                </c:pt>
              </c:numCache>
            </c:numRef>
          </c:val>
          <c:extLst>
            <c:ext xmlns:c16="http://schemas.microsoft.com/office/drawing/2014/chart" uri="{C3380CC4-5D6E-409C-BE32-E72D297353CC}">
              <c16:uniqueId val="{00000000-D521-4AE7-93B6-B2F2BC6E7A3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D521-4AE7-93B6-B2F2BC6E7A3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102.09</c:v>
                </c:pt>
                <c:pt idx="1">
                  <c:v>104.22</c:v>
                </c:pt>
                <c:pt idx="2">
                  <c:v>105.48</c:v>
                </c:pt>
                <c:pt idx="3">
                  <c:v>81.010000000000005</c:v>
                </c:pt>
                <c:pt idx="4">
                  <c:v>101.14</c:v>
                </c:pt>
              </c:numCache>
            </c:numRef>
          </c:val>
          <c:extLst>
            <c:ext xmlns:c16="http://schemas.microsoft.com/office/drawing/2014/chart" uri="{C3380CC4-5D6E-409C-BE32-E72D297353CC}">
              <c16:uniqueId val="{00000000-813C-44A9-884E-C238FC446F0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813C-44A9-884E-C238FC446F0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32.01</c:v>
                </c:pt>
                <c:pt idx="1">
                  <c:v>34.06</c:v>
                </c:pt>
                <c:pt idx="2">
                  <c:v>35.729999999999997</c:v>
                </c:pt>
                <c:pt idx="3">
                  <c:v>37.33</c:v>
                </c:pt>
                <c:pt idx="4">
                  <c:v>39.18</c:v>
                </c:pt>
              </c:numCache>
            </c:numRef>
          </c:val>
          <c:extLst>
            <c:ext xmlns:c16="http://schemas.microsoft.com/office/drawing/2014/chart" uri="{C3380CC4-5D6E-409C-BE32-E72D297353CC}">
              <c16:uniqueId val="{00000000-FDF5-4295-88D3-1939887E67D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FDF5-4295-88D3-1939887E67D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76-462D-A00D-194093B808B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B76-462D-A00D-194093B808B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751.42</c:v>
                </c:pt>
                <c:pt idx="1">
                  <c:v>736.04</c:v>
                </c:pt>
                <c:pt idx="2">
                  <c:v>706.04</c:v>
                </c:pt>
                <c:pt idx="3">
                  <c:v>779.51</c:v>
                </c:pt>
                <c:pt idx="4">
                  <c:v>786.95</c:v>
                </c:pt>
              </c:numCache>
            </c:numRef>
          </c:val>
          <c:extLst>
            <c:ext xmlns:c16="http://schemas.microsoft.com/office/drawing/2014/chart" uri="{C3380CC4-5D6E-409C-BE32-E72D297353CC}">
              <c16:uniqueId val="{00000000-A836-46D8-80B4-76D1F4F5049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A836-46D8-80B4-76D1F4F5049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11.77</c:v>
                </c:pt>
                <c:pt idx="1">
                  <c:v>15.48</c:v>
                </c:pt>
                <c:pt idx="2">
                  <c:v>32.479999999999997</c:v>
                </c:pt>
                <c:pt idx="3">
                  <c:v>45.04</c:v>
                </c:pt>
                <c:pt idx="4">
                  <c:v>46.31</c:v>
                </c:pt>
              </c:numCache>
            </c:numRef>
          </c:val>
          <c:extLst>
            <c:ext xmlns:c16="http://schemas.microsoft.com/office/drawing/2014/chart" uri="{C3380CC4-5D6E-409C-BE32-E72D297353CC}">
              <c16:uniqueId val="{00000000-F481-4187-BEF8-CF839819A0E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F481-4187-BEF8-CF839819A0E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932.19</c:v>
                </c:pt>
                <c:pt idx="1">
                  <c:v>0</c:v>
                </c:pt>
                <c:pt idx="2">
                  <c:v>0</c:v>
                </c:pt>
                <c:pt idx="3">
                  <c:v>0</c:v>
                </c:pt>
                <c:pt idx="4">
                  <c:v>0</c:v>
                </c:pt>
              </c:numCache>
            </c:numRef>
          </c:val>
          <c:extLst>
            <c:ext xmlns:c16="http://schemas.microsoft.com/office/drawing/2014/chart" uri="{C3380CC4-5D6E-409C-BE32-E72D297353CC}">
              <c16:uniqueId val="{00000000-EB8C-419D-8B60-D77401AA6D8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EB8C-419D-8B60-D77401AA6D8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49.06</c:v>
                </c:pt>
                <c:pt idx="1">
                  <c:v>52.26</c:v>
                </c:pt>
                <c:pt idx="2">
                  <c:v>56.44</c:v>
                </c:pt>
                <c:pt idx="3">
                  <c:v>51.82</c:v>
                </c:pt>
                <c:pt idx="4">
                  <c:v>46.37</c:v>
                </c:pt>
              </c:numCache>
            </c:numRef>
          </c:val>
          <c:extLst>
            <c:ext xmlns:c16="http://schemas.microsoft.com/office/drawing/2014/chart" uri="{C3380CC4-5D6E-409C-BE32-E72D297353CC}">
              <c16:uniqueId val="{00000000-A8D5-4251-8A18-03DCF6D8BB3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A8D5-4251-8A18-03DCF6D8BB3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314.67</c:v>
                </c:pt>
                <c:pt idx="1">
                  <c:v>296.63</c:v>
                </c:pt>
                <c:pt idx="2">
                  <c:v>273.88</c:v>
                </c:pt>
                <c:pt idx="3">
                  <c:v>298.83999999999997</c:v>
                </c:pt>
                <c:pt idx="4">
                  <c:v>333.39</c:v>
                </c:pt>
              </c:numCache>
            </c:numRef>
          </c:val>
          <c:extLst>
            <c:ext xmlns:c16="http://schemas.microsoft.com/office/drawing/2014/chart" uri="{C3380CC4-5D6E-409C-BE32-E72D297353CC}">
              <c16:uniqueId val="{00000000-EE78-474D-AAD5-7A9186B67B1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EE78-474D-AAD5-7A9186B67B1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0" zoomScaleNormal="100" workbookViewId="0">
      <selection activeCell="BL86" sqref="BL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平川市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30126</v>
      </c>
      <c r="AM8" s="42"/>
      <c r="AN8" s="42"/>
      <c r="AO8" s="42"/>
      <c r="AP8" s="42"/>
      <c r="AQ8" s="42"/>
      <c r="AR8" s="42"/>
      <c r="AS8" s="42"/>
      <c r="AT8" s="35">
        <f>データ!T6</f>
        <v>346.01</v>
      </c>
      <c r="AU8" s="35"/>
      <c r="AV8" s="35"/>
      <c r="AW8" s="35"/>
      <c r="AX8" s="35"/>
      <c r="AY8" s="35"/>
      <c r="AZ8" s="35"/>
      <c r="BA8" s="35"/>
      <c r="BB8" s="35">
        <f>データ!U6</f>
        <v>87.07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81.98</v>
      </c>
      <c r="J10" s="35"/>
      <c r="K10" s="35"/>
      <c r="L10" s="35"/>
      <c r="M10" s="35"/>
      <c r="N10" s="35"/>
      <c r="O10" s="35"/>
      <c r="P10" s="35">
        <f>データ!P6</f>
        <v>20.36</v>
      </c>
      <c r="Q10" s="35"/>
      <c r="R10" s="35"/>
      <c r="S10" s="35"/>
      <c r="T10" s="35"/>
      <c r="U10" s="35"/>
      <c r="V10" s="35"/>
      <c r="W10" s="35">
        <f>データ!Q6</f>
        <v>95.87</v>
      </c>
      <c r="X10" s="35"/>
      <c r="Y10" s="35"/>
      <c r="Z10" s="35"/>
      <c r="AA10" s="35"/>
      <c r="AB10" s="35"/>
      <c r="AC10" s="35"/>
      <c r="AD10" s="42">
        <f>データ!R6</f>
        <v>3124</v>
      </c>
      <c r="AE10" s="42"/>
      <c r="AF10" s="42"/>
      <c r="AG10" s="42"/>
      <c r="AH10" s="42"/>
      <c r="AI10" s="42"/>
      <c r="AJ10" s="42"/>
      <c r="AK10" s="2"/>
      <c r="AL10" s="42">
        <f>データ!V6</f>
        <v>6100</v>
      </c>
      <c r="AM10" s="42"/>
      <c r="AN10" s="42"/>
      <c r="AO10" s="42"/>
      <c r="AP10" s="42"/>
      <c r="AQ10" s="42"/>
      <c r="AR10" s="42"/>
      <c r="AS10" s="42"/>
      <c r="AT10" s="35">
        <f>データ!W6</f>
        <v>3.32</v>
      </c>
      <c r="AU10" s="35"/>
      <c r="AV10" s="35"/>
      <c r="AW10" s="35"/>
      <c r="AX10" s="35"/>
      <c r="AY10" s="35"/>
      <c r="AZ10" s="35"/>
      <c r="BA10" s="35"/>
      <c r="BB10" s="35">
        <f>データ!X6</f>
        <v>1837.35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kzWzFmVisRpgHHRAiWBbQWjHm9uKRRweHFYY+DOQeLTuTERwzkybzYS4hFAT2ftyON9AuWxTw1+l5GthElwGHg==" saltValue="Sh/JqybnRdFcfNR82DXeL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22101</v>
      </c>
      <c r="D6" s="19">
        <f t="shared" si="3"/>
        <v>46</v>
      </c>
      <c r="E6" s="19">
        <f t="shared" si="3"/>
        <v>17</v>
      </c>
      <c r="F6" s="19">
        <f t="shared" si="3"/>
        <v>5</v>
      </c>
      <c r="G6" s="19">
        <f t="shared" si="3"/>
        <v>0</v>
      </c>
      <c r="H6" s="19" t="str">
        <f t="shared" si="3"/>
        <v>青森県　平川市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81.98</v>
      </c>
      <c r="P6" s="20">
        <f t="shared" si="3"/>
        <v>20.36</v>
      </c>
      <c r="Q6" s="20">
        <f t="shared" si="3"/>
        <v>95.87</v>
      </c>
      <c r="R6" s="20">
        <f t="shared" si="3"/>
        <v>3124</v>
      </c>
      <c r="S6" s="20">
        <f t="shared" si="3"/>
        <v>30126</v>
      </c>
      <c r="T6" s="20">
        <f t="shared" si="3"/>
        <v>346.01</v>
      </c>
      <c r="U6" s="20">
        <f t="shared" si="3"/>
        <v>87.07</v>
      </c>
      <c r="V6" s="20">
        <f t="shared" si="3"/>
        <v>6100</v>
      </c>
      <c r="W6" s="20">
        <f t="shared" si="3"/>
        <v>3.32</v>
      </c>
      <c r="X6" s="20">
        <f t="shared" si="3"/>
        <v>1837.35</v>
      </c>
      <c r="Y6" s="21">
        <f>IF(Y7="",NA(),Y7)</f>
        <v>102.09</v>
      </c>
      <c r="Z6" s="21">
        <f t="shared" ref="Z6:AH6" si="4">IF(Z7="",NA(),Z7)</f>
        <v>104.22</v>
      </c>
      <c r="AA6" s="21">
        <f t="shared" si="4"/>
        <v>105.48</v>
      </c>
      <c r="AB6" s="21">
        <f t="shared" si="4"/>
        <v>81.010000000000005</v>
      </c>
      <c r="AC6" s="21">
        <f t="shared" si="4"/>
        <v>101.14</v>
      </c>
      <c r="AD6" s="21">
        <f t="shared" si="4"/>
        <v>101.77</v>
      </c>
      <c r="AE6" s="21">
        <f t="shared" si="4"/>
        <v>103.6</v>
      </c>
      <c r="AF6" s="21">
        <f t="shared" si="4"/>
        <v>106.37</v>
      </c>
      <c r="AG6" s="21">
        <f t="shared" si="4"/>
        <v>106.07</v>
      </c>
      <c r="AH6" s="21">
        <f t="shared" si="4"/>
        <v>105.5</v>
      </c>
      <c r="AI6" s="20" t="str">
        <f>IF(AI7="","",IF(AI7="-","【-】","【"&amp;SUBSTITUTE(TEXT(AI7,"#,##0.00"),"-","△")&amp;"】"))</f>
        <v>【103.61】</v>
      </c>
      <c r="AJ6" s="21">
        <f>IF(AJ7="",NA(),AJ7)</f>
        <v>751.42</v>
      </c>
      <c r="AK6" s="21">
        <f t="shared" ref="AK6:AS6" si="5">IF(AK7="",NA(),AK7)</f>
        <v>736.04</v>
      </c>
      <c r="AL6" s="21">
        <f t="shared" si="5"/>
        <v>706.04</v>
      </c>
      <c r="AM6" s="21">
        <f t="shared" si="5"/>
        <v>779.51</v>
      </c>
      <c r="AN6" s="21">
        <f t="shared" si="5"/>
        <v>786.95</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11.77</v>
      </c>
      <c r="AV6" s="21">
        <f t="shared" ref="AV6:BD6" si="6">IF(AV7="",NA(),AV7)</f>
        <v>15.48</v>
      </c>
      <c r="AW6" s="21">
        <f t="shared" si="6"/>
        <v>32.479999999999997</v>
      </c>
      <c r="AX6" s="21">
        <f t="shared" si="6"/>
        <v>45.04</v>
      </c>
      <c r="AY6" s="21">
        <f t="shared" si="6"/>
        <v>46.31</v>
      </c>
      <c r="AZ6" s="21">
        <f t="shared" si="6"/>
        <v>29.54</v>
      </c>
      <c r="BA6" s="21">
        <f t="shared" si="6"/>
        <v>26.99</v>
      </c>
      <c r="BB6" s="21">
        <f t="shared" si="6"/>
        <v>29.13</v>
      </c>
      <c r="BC6" s="21">
        <f t="shared" si="6"/>
        <v>35.69</v>
      </c>
      <c r="BD6" s="21">
        <f t="shared" si="6"/>
        <v>38.4</v>
      </c>
      <c r="BE6" s="20" t="str">
        <f>IF(BE7="","",IF(BE7="-","【-】","【"&amp;SUBSTITUTE(TEXT(BE7,"#,##0.00"),"-","△")&amp;"】"))</f>
        <v>【36.94】</v>
      </c>
      <c r="BF6" s="21">
        <f>IF(BF7="",NA(),BF7)</f>
        <v>932.19</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49.06</v>
      </c>
      <c r="BR6" s="21">
        <f t="shared" ref="BR6:BZ6" si="8">IF(BR7="",NA(),BR7)</f>
        <v>52.26</v>
      </c>
      <c r="BS6" s="21">
        <f t="shared" si="8"/>
        <v>56.44</v>
      </c>
      <c r="BT6" s="21">
        <f t="shared" si="8"/>
        <v>51.82</v>
      </c>
      <c r="BU6" s="21">
        <f t="shared" si="8"/>
        <v>46.37</v>
      </c>
      <c r="BV6" s="21">
        <f t="shared" si="8"/>
        <v>57.77</v>
      </c>
      <c r="BW6" s="21">
        <f t="shared" si="8"/>
        <v>57.31</v>
      </c>
      <c r="BX6" s="21">
        <f t="shared" si="8"/>
        <v>57.08</v>
      </c>
      <c r="BY6" s="21">
        <f t="shared" si="8"/>
        <v>56.26</v>
      </c>
      <c r="BZ6" s="21">
        <f t="shared" si="8"/>
        <v>52.94</v>
      </c>
      <c r="CA6" s="20" t="str">
        <f>IF(CA7="","",IF(CA7="-","【-】","【"&amp;SUBSTITUTE(TEXT(CA7,"#,##0.00"),"-","△")&amp;"】"))</f>
        <v>【57.02】</v>
      </c>
      <c r="CB6" s="21">
        <f>IF(CB7="",NA(),CB7)</f>
        <v>314.67</v>
      </c>
      <c r="CC6" s="21">
        <f t="shared" ref="CC6:CK6" si="9">IF(CC7="",NA(),CC7)</f>
        <v>296.63</v>
      </c>
      <c r="CD6" s="21">
        <f t="shared" si="9"/>
        <v>273.88</v>
      </c>
      <c r="CE6" s="21">
        <f t="shared" si="9"/>
        <v>298.83999999999997</v>
      </c>
      <c r="CF6" s="21">
        <f t="shared" si="9"/>
        <v>333.39</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53.9</v>
      </c>
      <c r="CN6" s="21">
        <f t="shared" ref="CN6:CV6" si="10">IF(CN7="",NA(),CN7)</f>
        <v>52.03</v>
      </c>
      <c r="CO6" s="21">
        <f t="shared" si="10"/>
        <v>53.52</v>
      </c>
      <c r="CP6" s="21">
        <f t="shared" si="10"/>
        <v>52.41</v>
      </c>
      <c r="CQ6" s="21">
        <f t="shared" si="10"/>
        <v>47.93</v>
      </c>
      <c r="CR6" s="21">
        <f t="shared" si="10"/>
        <v>50.68</v>
      </c>
      <c r="CS6" s="21">
        <f t="shared" si="10"/>
        <v>50.14</v>
      </c>
      <c r="CT6" s="21">
        <f t="shared" si="10"/>
        <v>54.83</v>
      </c>
      <c r="CU6" s="21">
        <f t="shared" si="10"/>
        <v>66.53</v>
      </c>
      <c r="CV6" s="21">
        <f t="shared" si="10"/>
        <v>52.35</v>
      </c>
      <c r="CW6" s="20" t="str">
        <f>IF(CW7="","",IF(CW7="-","【-】","【"&amp;SUBSTITUTE(TEXT(CW7,"#,##0.00"),"-","△")&amp;"】"))</f>
        <v>【52.55】</v>
      </c>
      <c r="CX6" s="21">
        <f>IF(CX7="",NA(),CX7)</f>
        <v>80.38</v>
      </c>
      <c r="CY6" s="21">
        <f t="shared" ref="CY6:DG6" si="11">IF(CY7="",NA(),CY7)</f>
        <v>82.26</v>
      </c>
      <c r="CZ6" s="21">
        <f t="shared" si="11"/>
        <v>81.52</v>
      </c>
      <c r="DA6" s="21">
        <f t="shared" si="11"/>
        <v>82.29</v>
      </c>
      <c r="DB6" s="21">
        <f t="shared" si="11"/>
        <v>82.79</v>
      </c>
      <c r="DC6" s="21">
        <f t="shared" si="11"/>
        <v>84.86</v>
      </c>
      <c r="DD6" s="21">
        <f t="shared" si="11"/>
        <v>84.98</v>
      </c>
      <c r="DE6" s="21">
        <f t="shared" si="11"/>
        <v>84.7</v>
      </c>
      <c r="DF6" s="21">
        <f t="shared" si="11"/>
        <v>84.67</v>
      </c>
      <c r="DG6" s="21">
        <f t="shared" si="11"/>
        <v>84.39</v>
      </c>
      <c r="DH6" s="20" t="str">
        <f>IF(DH7="","",IF(DH7="-","【-】","【"&amp;SUBSTITUTE(TEXT(DH7,"#,##0.00"),"-","△")&amp;"】"))</f>
        <v>【87.30】</v>
      </c>
      <c r="DI6" s="21">
        <f>IF(DI7="",NA(),DI7)</f>
        <v>32.01</v>
      </c>
      <c r="DJ6" s="21">
        <f t="shared" ref="DJ6:DR6" si="12">IF(DJ7="",NA(),DJ7)</f>
        <v>34.06</v>
      </c>
      <c r="DK6" s="21">
        <f t="shared" si="12"/>
        <v>35.729999999999997</v>
      </c>
      <c r="DL6" s="21">
        <f t="shared" si="12"/>
        <v>37.33</v>
      </c>
      <c r="DM6" s="21">
        <f t="shared" si="12"/>
        <v>39.18</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22101</v>
      </c>
      <c r="D7" s="23">
        <v>46</v>
      </c>
      <c r="E7" s="23">
        <v>17</v>
      </c>
      <c r="F7" s="23">
        <v>5</v>
      </c>
      <c r="G7" s="23">
        <v>0</v>
      </c>
      <c r="H7" s="23" t="s">
        <v>96</v>
      </c>
      <c r="I7" s="23" t="s">
        <v>97</v>
      </c>
      <c r="J7" s="23" t="s">
        <v>98</v>
      </c>
      <c r="K7" s="23" t="s">
        <v>99</v>
      </c>
      <c r="L7" s="23" t="s">
        <v>100</v>
      </c>
      <c r="M7" s="23" t="s">
        <v>101</v>
      </c>
      <c r="N7" s="24" t="s">
        <v>102</v>
      </c>
      <c r="O7" s="24">
        <v>81.98</v>
      </c>
      <c r="P7" s="24">
        <v>20.36</v>
      </c>
      <c r="Q7" s="24">
        <v>95.87</v>
      </c>
      <c r="R7" s="24">
        <v>3124</v>
      </c>
      <c r="S7" s="24">
        <v>30126</v>
      </c>
      <c r="T7" s="24">
        <v>346.01</v>
      </c>
      <c r="U7" s="24">
        <v>87.07</v>
      </c>
      <c r="V7" s="24">
        <v>6100</v>
      </c>
      <c r="W7" s="24">
        <v>3.32</v>
      </c>
      <c r="X7" s="24">
        <v>1837.35</v>
      </c>
      <c r="Y7" s="24">
        <v>102.09</v>
      </c>
      <c r="Z7" s="24">
        <v>104.22</v>
      </c>
      <c r="AA7" s="24">
        <v>105.48</v>
      </c>
      <c r="AB7" s="24">
        <v>81.010000000000005</v>
      </c>
      <c r="AC7" s="24">
        <v>101.14</v>
      </c>
      <c r="AD7" s="24">
        <v>101.77</v>
      </c>
      <c r="AE7" s="24">
        <v>103.6</v>
      </c>
      <c r="AF7" s="24">
        <v>106.37</v>
      </c>
      <c r="AG7" s="24">
        <v>106.07</v>
      </c>
      <c r="AH7" s="24">
        <v>105.5</v>
      </c>
      <c r="AI7" s="24">
        <v>103.61</v>
      </c>
      <c r="AJ7" s="24">
        <v>751.42</v>
      </c>
      <c r="AK7" s="24">
        <v>736.04</v>
      </c>
      <c r="AL7" s="24">
        <v>706.04</v>
      </c>
      <c r="AM7" s="24">
        <v>779.51</v>
      </c>
      <c r="AN7" s="24">
        <v>786.95</v>
      </c>
      <c r="AO7" s="24">
        <v>227.4</v>
      </c>
      <c r="AP7" s="24">
        <v>193.99</v>
      </c>
      <c r="AQ7" s="24">
        <v>139.02000000000001</v>
      </c>
      <c r="AR7" s="24">
        <v>132.04</v>
      </c>
      <c r="AS7" s="24">
        <v>145.43</v>
      </c>
      <c r="AT7" s="24">
        <v>133.62</v>
      </c>
      <c r="AU7" s="24">
        <v>11.77</v>
      </c>
      <c r="AV7" s="24">
        <v>15.48</v>
      </c>
      <c r="AW7" s="24">
        <v>32.479999999999997</v>
      </c>
      <c r="AX7" s="24">
        <v>45.04</v>
      </c>
      <c r="AY7" s="24">
        <v>46.31</v>
      </c>
      <c r="AZ7" s="24">
        <v>29.54</v>
      </c>
      <c r="BA7" s="24">
        <v>26.99</v>
      </c>
      <c r="BB7" s="24">
        <v>29.13</v>
      </c>
      <c r="BC7" s="24">
        <v>35.69</v>
      </c>
      <c r="BD7" s="24">
        <v>38.4</v>
      </c>
      <c r="BE7" s="24">
        <v>36.94</v>
      </c>
      <c r="BF7" s="24">
        <v>932.19</v>
      </c>
      <c r="BG7" s="24">
        <v>0</v>
      </c>
      <c r="BH7" s="24">
        <v>0</v>
      </c>
      <c r="BI7" s="24">
        <v>0</v>
      </c>
      <c r="BJ7" s="24">
        <v>0</v>
      </c>
      <c r="BK7" s="24">
        <v>789.46</v>
      </c>
      <c r="BL7" s="24">
        <v>826.83</v>
      </c>
      <c r="BM7" s="24">
        <v>867.83</v>
      </c>
      <c r="BN7" s="24">
        <v>791.76</v>
      </c>
      <c r="BO7" s="24">
        <v>900.82</v>
      </c>
      <c r="BP7" s="24">
        <v>809.19</v>
      </c>
      <c r="BQ7" s="24">
        <v>49.06</v>
      </c>
      <c r="BR7" s="24">
        <v>52.26</v>
      </c>
      <c r="BS7" s="24">
        <v>56.44</v>
      </c>
      <c r="BT7" s="24">
        <v>51.82</v>
      </c>
      <c r="BU7" s="24">
        <v>46.37</v>
      </c>
      <c r="BV7" s="24">
        <v>57.77</v>
      </c>
      <c r="BW7" s="24">
        <v>57.31</v>
      </c>
      <c r="BX7" s="24">
        <v>57.08</v>
      </c>
      <c r="BY7" s="24">
        <v>56.26</v>
      </c>
      <c r="BZ7" s="24">
        <v>52.94</v>
      </c>
      <c r="CA7" s="24">
        <v>57.02</v>
      </c>
      <c r="CB7" s="24">
        <v>314.67</v>
      </c>
      <c r="CC7" s="24">
        <v>296.63</v>
      </c>
      <c r="CD7" s="24">
        <v>273.88</v>
      </c>
      <c r="CE7" s="24">
        <v>298.83999999999997</v>
      </c>
      <c r="CF7" s="24">
        <v>333.39</v>
      </c>
      <c r="CG7" s="24">
        <v>274.35000000000002</v>
      </c>
      <c r="CH7" s="24">
        <v>273.52</v>
      </c>
      <c r="CI7" s="24">
        <v>274.99</v>
      </c>
      <c r="CJ7" s="24">
        <v>282.08999999999997</v>
      </c>
      <c r="CK7" s="24">
        <v>303.27999999999997</v>
      </c>
      <c r="CL7" s="24">
        <v>273.68</v>
      </c>
      <c r="CM7" s="24">
        <v>53.9</v>
      </c>
      <c r="CN7" s="24">
        <v>52.03</v>
      </c>
      <c r="CO7" s="24">
        <v>53.52</v>
      </c>
      <c r="CP7" s="24">
        <v>52.41</v>
      </c>
      <c r="CQ7" s="24">
        <v>47.93</v>
      </c>
      <c r="CR7" s="24">
        <v>50.68</v>
      </c>
      <c r="CS7" s="24">
        <v>50.14</v>
      </c>
      <c r="CT7" s="24">
        <v>54.83</v>
      </c>
      <c r="CU7" s="24">
        <v>66.53</v>
      </c>
      <c r="CV7" s="24">
        <v>52.35</v>
      </c>
      <c r="CW7" s="24">
        <v>52.55</v>
      </c>
      <c r="CX7" s="24">
        <v>80.38</v>
      </c>
      <c r="CY7" s="24">
        <v>82.26</v>
      </c>
      <c r="CZ7" s="24">
        <v>81.52</v>
      </c>
      <c r="DA7" s="24">
        <v>82.29</v>
      </c>
      <c r="DB7" s="24">
        <v>82.79</v>
      </c>
      <c r="DC7" s="24">
        <v>84.86</v>
      </c>
      <c r="DD7" s="24">
        <v>84.98</v>
      </c>
      <c r="DE7" s="24">
        <v>84.7</v>
      </c>
      <c r="DF7" s="24">
        <v>84.67</v>
      </c>
      <c r="DG7" s="24">
        <v>84.39</v>
      </c>
      <c r="DH7" s="24">
        <v>87.3</v>
      </c>
      <c r="DI7" s="24">
        <v>32.01</v>
      </c>
      <c r="DJ7" s="24">
        <v>34.06</v>
      </c>
      <c r="DK7" s="24">
        <v>35.729999999999997</v>
      </c>
      <c r="DL7" s="24">
        <v>37.33</v>
      </c>
      <c r="DM7" s="24">
        <v>39.18</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111</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2024-01-26T08:12:42Z</cp:lastPrinted>
  <dcterms:created xsi:type="dcterms:W3CDTF">2023-12-12T00:59:34Z</dcterms:created>
  <dcterms:modified xsi:type="dcterms:W3CDTF">2024-01-26T08:37:20Z</dcterms:modified>
  <cp:category/>
</cp:coreProperties>
</file>