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659.TSUGARU\Desktop\20240116【県市町村課129（月）17時〆】公営企業に係る経営比較分析表（令和4年度決算）の分析等について（依頼）\回答\"/>
    </mc:Choice>
  </mc:AlternateContent>
  <xr:revisionPtr revIDLastSave="0" documentId="8_{AA5A2AAC-EFEF-4262-920A-021E3DE336E9}" xr6:coauthVersionLast="44" xr6:coauthVersionMax="44" xr10:uidLastSave="{00000000-0000-0000-0000-000000000000}"/>
  <workbookProtection workbookAlgorithmName="SHA-512" workbookHashValue="7+LhPMZjBhIXnyjUMGh3AoOFoPE2/8k6oHUbKxjp0XImJWmghshVLjdEB3tQ/9TDmnhc7HzFOM5oyYDOYlpXCg==" workbookSaltValue="uvlNf6Bf+Oz15WjoB/vp8w==" workbookSpinCount="100000" lockStructure="1"/>
  <bookViews>
    <workbookView xWindow="-110" yWindow="350" windowWidth="38620" windowHeight="2136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M85" i="4" s="1"/>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AT8" i="4" s="1"/>
  <c r="S6" i="5"/>
  <c r="AL8" i="4" s="1"/>
  <c r="R6" i="5"/>
  <c r="AD10" i="4" s="1"/>
  <c r="Q6" i="5"/>
  <c r="P6" i="5"/>
  <c r="O6" i="5"/>
  <c r="N6" i="5"/>
  <c r="B10" i="4" s="1"/>
  <c r="M6" i="5"/>
  <c r="AD8" i="4" s="1"/>
  <c r="L6" i="5"/>
  <c r="W8" i="4" s="1"/>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I85" i="4"/>
  <c r="G85" i="4"/>
  <c r="BB10" i="4"/>
  <c r="AT10" i="4"/>
  <c r="W10" i="4"/>
  <c r="P10" i="4"/>
  <c r="I10" i="4"/>
  <c r="BB8" i="4"/>
  <c r="B8" i="4"/>
  <c r="B6" i="4"/>
</calcChain>
</file>

<file path=xl/sharedStrings.xml><?xml version="1.0" encoding="utf-8"?>
<sst xmlns="http://schemas.openxmlformats.org/spreadsheetml/2006/main" count="275" uniqueCount="117">
  <si>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</si>
  <si>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</si>
  <si>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</si>
  <si>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</si>
  <si>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</si>
  <si>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</si>
  <si>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</si>
  <si>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</si>
  <si>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</si>
  <si>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</si>
  <si>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</si>
  <si>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</si>
  <si>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</si>
  <si>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</si>
  <si>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</si>
  <si>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</si>
  <si>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</si>
  <si>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</si>
  <si>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</si>
  <si>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</si>
  <si>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</si>
  <si>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</si>
  <si>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</si>
  <si>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</si>
  <si>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</si>
  <si>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</si>
  <si>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</si>
  <si>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</si>
  <si>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</si>
  <si>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</si>
  <si>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</si>
  <si>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</si>
  <si>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</si>
  <si>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</si>
  <si>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</si>
  <si>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</si>
  <si>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</si>
  <si>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</si>
  <si>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</si>
  <si>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</si>
  <si>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</si>
  <si>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</si>
  <si>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</si>
  <si>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</si>
  <si>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</si>
  <si>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</si>
  <si>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</si>
  <si>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</si>
  <si>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</si>
  <si>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</si>
  <si>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</si>
  <si>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</si>
  <si>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</si>
  <si>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</si>
  <si>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</si>
  <si>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</si>
  <si>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</si>
  <si>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</si>
  <si>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</si>
  <si>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</si>
  <si>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</si>
  <si>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</si>
  <si>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</si>
  <si>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</si>
  <si>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</si>
  <si>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</si>
  <si>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</si>
  <si>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</si>
  <si>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</si>
  <si>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</si>
  <si>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</si>
  <si>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</si>
  <si>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</si>
  <si>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</si>
  <si>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</si>
  <si>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</si>
  <si>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</si>
  <si>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</si>
  <si>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</si>
  <si>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</si>
  <si>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</si>
  <si>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</si>
  <si>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</si>
  <si>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</si>
  <si>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</si>
  <si>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</si>
  <si>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</si>
  <si>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</si>
  <si>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</si>
  <si>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</si>
  <si>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</si>
  <si>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</si>
  <si>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</si>
  <si>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</si>
  <si>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</si>
  <si>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</si>
  <si>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青森県　つがる市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</si>
  <si>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</si>
  <si>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</si>
  <si>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</si>
  <si>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</si>
  <si>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</si>
  <si>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</si>
  <si>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</si>
  <si>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</si>
  <si>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</si>
  <si>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</si>
  <si>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</si>
  <si>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</si>
  <si>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</si>
  <si>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</si>
  <si>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</si>
  <si>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</si>
  <si>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</si>
  <si>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①経常収支比率,②累積欠損金比率
全国平均及び類似団体平均と比較し良好な結果となっている。一般会計からの繰入金も多額となっていることから今後の収支改善も図る必要がある。
③流動比率
前年度と比べ比率が改善、全国平均と比較して同等となった。法適用３年目であり、運転資金がある程度確保できる状況となったと考えられる。
④企業債残高対事業規模比率
企業債償還に対して一般会計が負担することになっているため当該値は0となっている。今後の企業債残高については、効率的な施設整備を基本として、可能な限り費用を抑制し、将来の投資に備える財源確保に努めたい。
⑤経費回収率
全国平均及び類似団体平均値を上回る結果となった。使用料収入の増や人件費の減によることが考えられる。
⑥汚水処理原価
全国平均及び類似団体平均値と比較し低く抑えられる結果となった。接続者の増による有収水量の増加によるものと考えられる。
⑦施設利用率
類似団体平均と比較すると低い値となっているが、前年度と比較し増加傾向となっている。接続者の増が考えられる。
⑧水洗化率
全国平均、類似団体平均より大幅に下回っている。老年世帯の率が多く、水洗化に踏み切れない家庭が多く存在することが考えられる。</t>
    <rPh sb="91" eb="94">
      <t>ゼンネンド</t>
    </rPh>
    <rPh sb="95" eb="96">
      <t>クラ</t>
    </rPh>
    <rPh sb="97" eb="99">
      <t>ヒリツ</t>
    </rPh>
    <rPh sb="100" eb="102">
      <t>カイゼン</t>
    </rPh>
    <rPh sb="108" eb="110">
      <t>ヒカク</t>
    </rPh>
    <rPh sb="112" eb="114">
      <t>ドウトウ</t>
    </rPh>
    <rPh sb="129" eb="131">
      <t>ウンテン</t>
    </rPh>
    <rPh sb="136" eb="138">
      <t>テイド</t>
    </rPh>
    <rPh sb="138" eb="140">
      <t>カクホ</t>
    </rPh>
    <rPh sb="143" eb="145">
      <t>ジョウキョウ</t>
    </rPh>
    <phoneticPr fontId="4"/>
  </si>
  <si>
    <t>①有形固定資産減価償却率
有形固定資産減価償却率が類似団体より大きく下回るのは、企業会計へ移行した際に各固定資産の取得価格を、その時点の残存価格で計上したことによるものである。
②管渠老朽化率、③管渠改善率
平成10年度に供用開始しており、24年経過している。現在、整備途中の地区もあり、地方公営企業法上の管渠の耐用年数50年に達していないため、老朽化率は算出されていない。管渠老朽化率が算出されていないが、今後の設備投資の平準化を考え、ストックマネジメント計画を活用しながら、順次管渠の改良などを行ってゆく。</t>
    <phoneticPr fontId="4"/>
  </si>
  <si>
    <t>　地域の人口減少や少子高齢化に伴い、有収水量の減少、使用料収入の減少が見込まれる中、処理場機器の更新や、今後管渠の更新が見込まれ、収支や一般会計からの繰入金に多大な影響をもたらすことが考えられる。
 そのため、施設の統廃合や処理場の能力見直し、維持管理の共同化など、ストックマネジメント計画や経営戦略、汚水処理構想を鑑み計画的に設備投資を行い、事業の継続を行ってゆく。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</si>
</sst>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0"/>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c:v>0.68</c:v>
                </c:pt>
                <c:pt idx="4" formatCode="#,##0.00;&quot;△&quot;#,##0.00">
                  <c:v>0</c:v>
                </c:pt>
              </c:numCache>
            </c:numRef>
          </c:val>
          <c:extLst>
            <c:ext xmlns:c16="http://schemas.microsoft.com/office/drawing/2014/chart" uri="{C3380CC4-5D6E-409C-BE32-E72D297353CC}">
              <c16:uniqueId val="{00000000-CB31-4C34-B638-18965DE1328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0.32</c:v>
                </c:pt>
                <c:pt idx="3">
                  <c:v>0.1</c:v>
                </c:pt>
                <c:pt idx="4">
                  <c:v>0.09</c:v>
                </c:pt>
              </c:numCache>
            </c:numRef>
          </c:val>
          <c:smooth val="0"/>
          <c:extLst>
            <c:ext xmlns:c16="http://schemas.microsoft.com/office/drawing/2014/chart" uri="{C3380CC4-5D6E-409C-BE32-E72D297353CC}">
              <c16:uniqueId val="{00000001-CB31-4C34-B638-18965DE1328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95.43</c:v>
                </c:pt>
                <c:pt idx="3">
                  <c:v>109.29</c:v>
                </c:pt>
                <c:pt idx="4">
                  <c:v>107.69</c:v>
                </c:pt>
              </c:numCache>
            </c:numRef>
          </c:val>
          <c:extLst>
            <c:ext xmlns:c16="http://schemas.microsoft.com/office/drawing/2014/chart" uri="{C3380CC4-5D6E-409C-BE32-E72D297353CC}">
              <c16:uniqueId val="{00000000-8D8A-4B75-9F74-5D5E4802260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107.81</c:v>
                </c:pt>
                <c:pt idx="3">
                  <c:v>107.54</c:v>
                </c:pt>
                <c:pt idx="4">
                  <c:v>107.19</c:v>
                </c:pt>
              </c:numCache>
            </c:numRef>
          </c:val>
          <c:smooth val="0"/>
          <c:extLst>
            <c:ext xmlns:c16="http://schemas.microsoft.com/office/drawing/2014/chart" uri="{C3380CC4-5D6E-409C-BE32-E72D297353CC}">
              <c16:uniqueId val="{00000001-8D8A-4B75-9F74-5D5E4802260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3.2</c:v>
                </c:pt>
                <c:pt idx="3">
                  <c:v>6.13</c:v>
                </c:pt>
                <c:pt idx="4">
                  <c:v>8.86</c:v>
                </c:pt>
              </c:numCache>
            </c:numRef>
          </c:val>
          <c:extLst>
            <c:ext xmlns:c16="http://schemas.microsoft.com/office/drawing/2014/chart" uri="{C3380CC4-5D6E-409C-BE32-E72D297353CC}">
              <c16:uniqueId val="{00000000-2BEB-4697-80B7-0A8968BAAD7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19.93</c:v>
                </c:pt>
                <c:pt idx="3">
                  <c:v>21.94</c:v>
                </c:pt>
                <c:pt idx="4">
                  <c:v>22.89</c:v>
                </c:pt>
              </c:numCache>
            </c:numRef>
          </c:val>
          <c:smooth val="0"/>
          <c:extLst>
            <c:ext xmlns:c16="http://schemas.microsoft.com/office/drawing/2014/chart" uri="{C3380CC4-5D6E-409C-BE32-E72D297353CC}">
              <c16:uniqueId val="{00000001-2BEB-4697-80B7-0A8968BAAD7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590-48C8-BE4B-3132350A6208}"/>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4590-48C8-BE4B-3132350A6208}"/>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c:v>21.71</c:v>
                </c:pt>
                <c:pt idx="3" formatCode="#,##0.00;&quot;△&quot;#,##0.00">
                  <c:v>0</c:v>
                </c:pt>
                <c:pt idx="4" formatCode="#,##0.00;&quot;△&quot;#,##0.00">
                  <c:v>0</c:v>
                </c:pt>
              </c:numCache>
            </c:numRef>
          </c:val>
          <c:extLst>
            <c:ext xmlns:c16="http://schemas.microsoft.com/office/drawing/2014/chart" uri="{C3380CC4-5D6E-409C-BE32-E72D297353CC}">
              <c16:uniqueId val="{00000000-6630-4BF1-8797-0F48728E2811}"/>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18.2</c:v>
                </c:pt>
                <c:pt idx="3">
                  <c:v>19.059999999999999</c:v>
                </c:pt>
                <c:pt idx="4">
                  <c:v>31.07</c:v>
                </c:pt>
              </c:numCache>
            </c:numRef>
          </c:val>
          <c:smooth val="0"/>
          <c:extLst>
            <c:ext xmlns:c16="http://schemas.microsoft.com/office/drawing/2014/chart" uri="{C3380CC4-5D6E-409C-BE32-E72D297353CC}">
              <c16:uniqueId val="{00000001-6630-4BF1-8797-0F48728E2811}"/>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26.52</c:v>
                </c:pt>
                <c:pt idx="3">
                  <c:v>39.5</c:v>
                </c:pt>
                <c:pt idx="4">
                  <c:v>70.2</c:v>
                </c:pt>
              </c:numCache>
            </c:numRef>
          </c:val>
          <c:extLst>
            <c:ext xmlns:c16="http://schemas.microsoft.com/office/drawing/2014/chart" uri="{C3380CC4-5D6E-409C-BE32-E72D297353CC}">
              <c16:uniqueId val="{00000000-0806-4184-9CAF-569F89DF426B}"/>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48.56</c:v>
                </c:pt>
                <c:pt idx="3">
                  <c:v>47.58</c:v>
                </c:pt>
                <c:pt idx="4">
                  <c:v>51.09</c:v>
                </c:pt>
              </c:numCache>
            </c:numRef>
          </c:val>
          <c:smooth val="0"/>
          <c:extLst>
            <c:ext xmlns:c16="http://schemas.microsoft.com/office/drawing/2014/chart" uri="{C3380CC4-5D6E-409C-BE32-E72D297353CC}">
              <c16:uniqueId val="{00000001-0806-4184-9CAF-569F89DF426B}"/>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70A8-4EFE-ABCF-864974EE971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1245.0999999999999</c:v>
                </c:pt>
                <c:pt idx="3">
                  <c:v>1108.8</c:v>
                </c:pt>
                <c:pt idx="4">
                  <c:v>1194.56</c:v>
                </c:pt>
              </c:numCache>
            </c:numRef>
          </c:val>
          <c:smooth val="0"/>
          <c:extLst>
            <c:ext xmlns:c16="http://schemas.microsoft.com/office/drawing/2014/chart" uri="{C3380CC4-5D6E-409C-BE32-E72D297353CC}">
              <c16:uniqueId val="{00000001-70A8-4EFE-ABCF-864974EE971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73.28</c:v>
                </c:pt>
                <c:pt idx="3">
                  <c:v>137.75</c:v>
                </c:pt>
                <c:pt idx="4">
                  <c:v>125.78</c:v>
                </c:pt>
              </c:numCache>
            </c:numRef>
          </c:val>
          <c:extLst>
            <c:ext xmlns:c16="http://schemas.microsoft.com/office/drawing/2014/chart" uri="{C3380CC4-5D6E-409C-BE32-E72D297353CC}">
              <c16:uniqueId val="{00000000-3B95-4CB8-BDB3-40E730EAE804}"/>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79.77</c:v>
                </c:pt>
                <c:pt idx="3">
                  <c:v>79.63</c:v>
                </c:pt>
                <c:pt idx="4">
                  <c:v>76.78</c:v>
                </c:pt>
              </c:numCache>
            </c:numRef>
          </c:val>
          <c:smooth val="0"/>
          <c:extLst>
            <c:ext xmlns:c16="http://schemas.microsoft.com/office/drawing/2014/chart" uri="{C3380CC4-5D6E-409C-BE32-E72D297353CC}">
              <c16:uniqueId val="{00000001-3B95-4CB8-BDB3-40E730EAE804}"/>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202.07</c:v>
                </c:pt>
                <c:pt idx="3">
                  <c:v>112.82</c:v>
                </c:pt>
                <c:pt idx="4">
                  <c:v>124.15</c:v>
                </c:pt>
              </c:numCache>
            </c:numRef>
          </c:val>
          <c:extLst>
            <c:ext xmlns:c16="http://schemas.microsoft.com/office/drawing/2014/chart" uri="{C3380CC4-5D6E-409C-BE32-E72D297353CC}">
              <c16:uniqueId val="{00000000-BF69-44CA-B0B7-FCD5297F24A4}"/>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214.56</c:v>
                </c:pt>
                <c:pt idx="3">
                  <c:v>213.66</c:v>
                </c:pt>
                <c:pt idx="4">
                  <c:v>224.31</c:v>
                </c:pt>
              </c:numCache>
            </c:numRef>
          </c:val>
          <c:smooth val="0"/>
          <c:extLst>
            <c:ext xmlns:c16="http://schemas.microsoft.com/office/drawing/2014/chart" uri="{C3380CC4-5D6E-409C-BE32-E72D297353CC}">
              <c16:uniqueId val="{00000001-BF69-44CA-B0B7-FCD5297F24A4}"/>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44.84</c:v>
                </c:pt>
                <c:pt idx="3">
                  <c:v>50.33</c:v>
                </c:pt>
                <c:pt idx="4">
                  <c:v>52.89</c:v>
                </c:pt>
              </c:numCache>
            </c:numRef>
          </c:val>
          <c:extLst>
            <c:ext xmlns:c16="http://schemas.microsoft.com/office/drawing/2014/chart" uri="{C3380CC4-5D6E-409C-BE32-E72D297353CC}">
              <c16:uniqueId val="{00000000-9A26-4A8E-8791-09406AA83B8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49.47</c:v>
                </c:pt>
                <c:pt idx="3">
                  <c:v>48.19</c:v>
                </c:pt>
                <c:pt idx="4">
                  <c:v>47.32</c:v>
                </c:pt>
              </c:numCache>
            </c:numRef>
          </c:val>
          <c:smooth val="0"/>
          <c:extLst>
            <c:ext xmlns:c16="http://schemas.microsoft.com/office/drawing/2014/chart" uri="{C3380CC4-5D6E-409C-BE32-E72D297353CC}">
              <c16:uniqueId val="{00000001-9A26-4A8E-8791-09406AA83B8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62.26</c:v>
                </c:pt>
                <c:pt idx="3">
                  <c:v>60.42</c:v>
                </c:pt>
                <c:pt idx="4">
                  <c:v>55.86</c:v>
                </c:pt>
              </c:numCache>
            </c:numRef>
          </c:val>
          <c:extLst>
            <c:ext xmlns:c16="http://schemas.microsoft.com/office/drawing/2014/chart" uri="{C3380CC4-5D6E-409C-BE32-E72D297353CC}">
              <c16:uniqueId val="{00000000-E946-4224-8BC8-DEB03F455E52}"/>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82.06</c:v>
                </c:pt>
                <c:pt idx="3">
                  <c:v>82.26</c:v>
                </c:pt>
                <c:pt idx="4">
                  <c:v>81.33</c:v>
                </c:pt>
              </c:numCache>
            </c:numRef>
          </c:val>
          <c:smooth val="0"/>
          <c:extLst>
            <c:ext xmlns:c16="http://schemas.microsoft.com/office/drawing/2014/chart" uri="{C3380CC4-5D6E-409C-BE32-E72D297353CC}">
              <c16:uniqueId val="{00000001-E946-4224-8BC8-DEB03F455E52}"/>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【106.11】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【73.44】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【59.10】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【138.29】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【97.61】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【39.74】</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C34" zoomScale="112" zoomScaleNormal="112" workbookViewId="0">
      <selection activeCell="BL66" sqref="BL66:BZ82"/>
    </sheetView>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2">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2">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71" t="str">
        <f>データ!H6</f>
        <v>青森県　つがる市</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2">
      <c r="A8" s="2"/>
      <c r="B8" s="66" t="str">
        <f>データ!I6</f>
        <v>法適用</v>
      </c>
      <c r="C8" s="66"/>
      <c r="D8" s="66"/>
      <c r="E8" s="66"/>
      <c r="F8" s="66"/>
      <c r="G8" s="66"/>
      <c r="H8" s="66"/>
      <c r="I8" s="66" t="str">
        <f>データ!J6</f>
        <v>下水道事業</v>
      </c>
      <c r="J8" s="66"/>
      <c r="K8" s="66"/>
      <c r="L8" s="66"/>
      <c r="M8" s="66"/>
      <c r="N8" s="66"/>
      <c r="O8" s="66"/>
      <c r="P8" s="66" t="str">
        <f>データ!K6</f>
        <v>公共下水道</v>
      </c>
      <c r="Q8" s="66"/>
      <c r="R8" s="66"/>
      <c r="S8" s="66"/>
      <c r="T8" s="66"/>
      <c r="U8" s="66"/>
      <c r="V8" s="66"/>
      <c r="W8" s="66" t="str">
        <f>データ!L6</f>
        <v>Cd2</v>
      </c>
      <c r="X8" s="66"/>
      <c r="Y8" s="66"/>
      <c r="Z8" s="66"/>
      <c r="AA8" s="66"/>
      <c r="AB8" s="66"/>
      <c r="AC8" s="66"/>
      <c r="AD8" s="67" t="str">
        <f>データ!$M$6</f>
        <v>非設置</v>
      </c>
      <c r="AE8" s="67"/>
      <c r="AF8" s="67"/>
      <c r="AG8" s="67"/>
      <c r="AH8" s="67"/>
      <c r="AI8" s="67"/>
      <c r="AJ8" s="67"/>
      <c r="AK8" s="3"/>
      <c r="AL8" s="55">
        <f>データ!S6</f>
        <v>30185</v>
      </c>
      <c r="AM8" s="55"/>
      <c r="AN8" s="55"/>
      <c r="AO8" s="55"/>
      <c r="AP8" s="55"/>
      <c r="AQ8" s="55"/>
      <c r="AR8" s="55"/>
      <c r="AS8" s="55"/>
      <c r="AT8" s="54">
        <f>データ!T6</f>
        <v>253.55</v>
      </c>
      <c r="AU8" s="54"/>
      <c r="AV8" s="54"/>
      <c r="AW8" s="54"/>
      <c r="AX8" s="54"/>
      <c r="AY8" s="54"/>
      <c r="AZ8" s="54"/>
      <c r="BA8" s="54"/>
      <c r="BB8" s="54">
        <f>データ!U6</f>
        <v>119.05</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2">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2">
      <c r="A10" s="2"/>
      <c r="B10" s="54" t="str">
        <f>データ!N6</f>
        <v>-</v>
      </c>
      <c r="C10" s="54"/>
      <c r="D10" s="54"/>
      <c r="E10" s="54"/>
      <c r="F10" s="54"/>
      <c r="G10" s="54"/>
      <c r="H10" s="54"/>
      <c r="I10" s="54">
        <f>データ!O6</f>
        <v>55.46</v>
      </c>
      <c r="J10" s="54"/>
      <c r="K10" s="54"/>
      <c r="L10" s="54"/>
      <c r="M10" s="54"/>
      <c r="N10" s="54"/>
      <c r="O10" s="54"/>
      <c r="P10" s="54">
        <f>データ!P6</f>
        <v>25.56</v>
      </c>
      <c r="Q10" s="54"/>
      <c r="R10" s="54"/>
      <c r="S10" s="54"/>
      <c r="T10" s="54"/>
      <c r="U10" s="54"/>
      <c r="V10" s="54"/>
      <c r="W10" s="54">
        <f>データ!Q6</f>
        <v>77.78</v>
      </c>
      <c r="X10" s="54"/>
      <c r="Y10" s="54"/>
      <c r="Z10" s="54"/>
      <c r="AA10" s="54"/>
      <c r="AB10" s="54"/>
      <c r="AC10" s="54"/>
      <c r="AD10" s="55">
        <f>データ!R6</f>
        <v>3410</v>
      </c>
      <c r="AE10" s="55"/>
      <c r="AF10" s="55"/>
      <c r="AG10" s="55"/>
      <c r="AH10" s="55"/>
      <c r="AI10" s="55"/>
      <c r="AJ10" s="55"/>
      <c r="AK10" s="2"/>
      <c r="AL10" s="55">
        <f>データ!V6</f>
        <v>7637</v>
      </c>
      <c r="AM10" s="55"/>
      <c r="AN10" s="55"/>
      <c r="AO10" s="55"/>
      <c r="AP10" s="55"/>
      <c r="AQ10" s="55"/>
      <c r="AR10" s="55"/>
      <c r="AS10" s="55"/>
      <c r="AT10" s="54">
        <f>データ!W6</f>
        <v>3.14</v>
      </c>
      <c r="AU10" s="54"/>
      <c r="AV10" s="54"/>
      <c r="AW10" s="54"/>
      <c r="AX10" s="54"/>
      <c r="AY10" s="54"/>
      <c r="AZ10" s="54"/>
      <c r="BA10" s="54"/>
      <c r="BB10" s="54">
        <f>データ!X6</f>
        <v>2432.17</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2">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80" t="s">
        <v>114</v>
      </c>
      <c r="BM16" s="81"/>
      <c r="BN16" s="81"/>
      <c r="BO16" s="81"/>
      <c r="BP16" s="81"/>
      <c r="BQ16" s="81"/>
      <c r="BR16" s="81"/>
      <c r="BS16" s="81"/>
      <c r="BT16" s="81"/>
      <c r="BU16" s="81"/>
      <c r="BV16" s="81"/>
      <c r="BW16" s="81"/>
      <c r="BX16" s="81"/>
      <c r="BY16" s="81"/>
      <c r="BZ16" s="8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80"/>
      <c r="BM17" s="81"/>
      <c r="BN17" s="81"/>
      <c r="BO17" s="81"/>
      <c r="BP17" s="81"/>
      <c r="BQ17" s="81"/>
      <c r="BR17" s="81"/>
      <c r="BS17" s="81"/>
      <c r="BT17" s="81"/>
      <c r="BU17" s="81"/>
      <c r="BV17" s="81"/>
      <c r="BW17" s="81"/>
      <c r="BX17" s="81"/>
      <c r="BY17" s="81"/>
      <c r="BZ17" s="8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80"/>
      <c r="BM18" s="81"/>
      <c r="BN18" s="81"/>
      <c r="BO18" s="81"/>
      <c r="BP18" s="81"/>
      <c r="BQ18" s="81"/>
      <c r="BR18" s="81"/>
      <c r="BS18" s="81"/>
      <c r="BT18" s="81"/>
      <c r="BU18" s="81"/>
      <c r="BV18" s="81"/>
      <c r="BW18" s="81"/>
      <c r="BX18" s="81"/>
      <c r="BY18" s="81"/>
      <c r="BZ18" s="8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80"/>
      <c r="BM19" s="81"/>
      <c r="BN19" s="81"/>
      <c r="BO19" s="81"/>
      <c r="BP19" s="81"/>
      <c r="BQ19" s="81"/>
      <c r="BR19" s="81"/>
      <c r="BS19" s="81"/>
      <c r="BT19" s="81"/>
      <c r="BU19" s="81"/>
      <c r="BV19" s="81"/>
      <c r="BW19" s="81"/>
      <c r="BX19" s="81"/>
      <c r="BY19" s="81"/>
      <c r="BZ19" s="8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80"/>
      <c r="BM20" s="81"/>
      <c r="BN20" s="81"/>
      <c r="BO20" s="81"/>
      <c r="BP20" s="81"/>
      <c r="BQ20" s="81"/>
      <c r="BR20" s="81"/>
      <c r="BS20" s="81"/>
      <c r="BT20" s="81"/>
      <c r="BU20" s="81"/>
      <c r="BV20" s="81"/>
      <c r="BW20" s="81"/>
      <c r="BX20" s="81"/>
      <c r="BY20" s="81"/>
      <c r="BZ20" s="8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80"/>
      <c r="BM21" s="81"/>
      <c r="BN21" s="81"/>
      <c r="BO21" s="81"/>
      <c r="BP21" s="81"/>
      <c r="BQ21" s="81"/>
      <c r="BR21" s="81"/>
      <c r="BS21" s="81"/>
      <c r="BT21" s="81"/>
      <c r="BU21" s="81"/>
      <c r="BV21" s="81"/>
      <c r="BW21" s="81"/>
      <c r="BX21" s="81"/>
      <c r="BY21" s="81"/>
      <c r="BZ21" s="8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80"/>
      <c r="BM22" s="81"/>
      <c r="BN22" s="81"/>
      <c r="BO22" s="81"/>
      <c r="BP22" s="81"/>
      <c r="BQ22" s="81"/>
      <c r="BR22" s="81"/>
      <c r="BS22" s="81"/>
      <c r="BT22" s="81"/>
      <c r="BU22" s="81"/>
      <c r="BV22" s="81"/>
      <c r="BW22" s="81"/>
      <c r="BX22" s="81"/>
      <c r="BY22" s="81"/>
      <c r="BZ22" s="8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80"/>
      <c r="BM23" s="81"/>
      <c r="BN23" s="81"/>
      <c r="BO23" s="81"/>
      <c r="BP23" s="81"/>
      <c r="BQ23" s="81"/>
      <c r="BR23" s="81"/>
      <c r="BS23" s="81"/>
      <c r="BT23" s="81"/>
      <c r="BU23" s="81"/>
      <c r="BV23" s="81"/>
      <c r="BW23" s="81"/>
      <c r="BX23" s="81"/>
      <c r="BY23" s="81"/>
      <c r="BZ23" s="8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80"/>
      <c r="BM24" s="81"/>
      <c r="BN24" s="81"/>
      <c r="BO24" s="81"/>
      <c r="BP24" s="81"/>
      <c r="BQ24" s="81"/>
      <c r="BR24" s="81"/>
      <c r="BS24" s="81"/>
      <c r="BT24" s="81"/>
      <c r="BU24" s="81"/>
      <c r="BV24" s="81"/>
      <c r="BW24" s="81"/>
      <c r="BX24" s="81"/>
      <c r="BY24" s="81"/>
      <c r="BZ24" s="8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80"/>
      <c r="BM25" s="81"/>
      <c r="BN25" s="81"/>
      <c r="BO25" s="81"/>
      <c r="BP25" s="81"/>
      <c r="BQ25" s="81"/>
      <c r="BR25" s="81"/>
      <c r="BS25" s="81"/>
      <c r="BT25" s="81"/>
      <c r="BU25" s="81"/>
      <c r="BV25" s="81"/>
      <c r="BW25" s="81"/>
      <c r="BX25" s="81"/>
      <c r="BY25" s="81"/>
      <c r="BZ25" s="8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80"/>
      <c r="BM26" s="81"/>
      <c r="BN26" s="81"/>
      <c r="BO26" s="81"/>
      <c r="BP26" s="81"/>
      <c r="BQ26" s="81"/>
      <c r="BR26" s="81"/>
      <c r="BS26" s="81"/>
      <c r="BT26" s="81"/>
      <c r="BU26" s="81"/>
      <c r="BV26" s="81"/>
      <c r="BW26" s="81"/>
      <c r="BX26" s="81"/>
      <c r="BY26" s="81"/>
      <c r="BZ26" s="8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80"/>
      <c r="BM27" s="81"/>
      <c r="BN27" s="81"/>
      <c r="BO27" s="81"/>
      <c r="BP27" s="81"/>
      <c r="BQ27" s="81"/>
      <c r="BR27" s="81"/>
      <c r="BS27" s="81"/>
      <c r="BT27" s="81"/>
      <c r="BU27" s="81"/>
      <c r="BV27" s="81"/>
      <c r="BW27" s="81"/>
      <c r="BX27" s="81"/>
      <c r="BY27" s="81"/>
      <c r="BZ27" s="8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80"/>
      <c r="BM28" s="81"/>
      <c r="BN28" s="81"/>
      <c r="BO28" s="81"/>
      <c r="BP28" s="81"/>
      <c r="BQ28" s="81"/>
      <c r="BR28" s="81"/>
      <c r="BS28" s="81"/>
      <c r="BT28" s="81"/>
      <c r="BU28" s="81"/>
      <c r="BV28" s="81"/>
      <c r="BW28" s="81"/>
      <c r="BX28" s="81"/>
      <c r="BY28" s="81"/>
      <c r="BZ28" s="8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80"/>
      <c r="BM29" s="81"/>
      <c r="BN29" s="81"/>
      <c r="BO29" s="81"/>
      <c r="BP29" s="81"/>
      <c r="BQ29" s="81"/>
      <c r="BR29" s="81"/>
      <c r="BS29" s="81"/>
      <c r="BT29" s="81"/>
      <c r="BU29" s="81"/>
      <c r="BV29" s="81"/>
      <c r="BW29" s="81"/>
      <c r="BX29" s="81"/>
      <c r="BY29" s="81"/>
      <c r="BZ29" s="8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80"/>
      <c r="BM30" s="81"/>
      <c r="BN30" s="81"/>
      <c r="BO30" s="81"/>
      <c r="BP30" s="81"/>
      <c r="BQ30" s="81"/>
      <c r="BR30" s="81"/>
      <c r="BS30" s="81"/>
      <c r="BT30" s="81"/>
      <c r="BU30" s="81"/>
      <c r="BV30" s="81"/>
      <c r="BW30" s="81"/>
      <c r="BX30" s="81"/>
      <c r="BY30" s="81"/>
      <c r="BZ30" s="8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80"/>
      <c r="BM31" s="81"/>
      <c r="BN31" s="81"/>
      <c r="BO31" s="81"/>
      <c r="BP31" s="81"/>
      <c r="BQ31" s="81"/>
      <c r="BR31" s="81"/>
      <c r="BS31" s="81"/>
      <c r="BT31" s="81"/>
      <c r="BU31" s="81"/>
      <c r="BV31" s="81"/>
      <c r="BW31" s="81"/>
      <c r="BX31" s="81"/>
      <c r="BY31" s="81"/>
      <c r="BZ31" s="8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80"/>
      <c r="BM32" s="81"/>
      <c r="BN32" s="81"/>
      <c r="BO32" s="81"/>
      <c r="BP32" s="81"/>
      <c r="BQ32" s="81"/>
      <c r="BR32" s="81"/>
      <c r="BS32" s="81"/>
      <c r="BT32" s="81"/>
      <c r="BU32" s="81"/>
      <c r="BV32" s="81"/>
      <c r="BW32" s="81"/>
      <c r="BX32" s="81"/>
      <c r="BY32" s="81"/>
      <c r="BZ32" s="8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80"/>
      <c r="BM33" s="81"/>
      <c r="BN33" s="81"/>
      <c r="BO33" s="81"/>
      <c r="BP33" s="81"/>
      <c r="BQ33" s="81"/>
      <c r="BR33" s="81"/>
      <c r="BS33" s="81"/>
      <c r="BT33" s="81"/>
      <c r="BU33" s="81"/>
      <c r="BV33" s="81"/>
      <c r="BW33" s="81"/>
      <c r="BX33" s="81"/>
      <c r="BY33" s="81"/>
      <c r="BZ33" s="8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80"/>
      <c r="BM34" s="81"/>
      <c r="BN34" s="81"/>
      <c r="BO34" s="81"/>
      <c r="BP34" s="81"/>
      <c r="BQ34" s="81"/>
      <c r="BR34" s="81"/>
      <c r="BS34" s="81"/>
      <c r="BT34" s="81"/>
      <c r="BU34" s="81"/>
      <c r="BV34" s="81"/>
      <c r="BW34" s="81"/>
      <c r="BX34" s="81"/>
      <c r="BY34" s="81"/>
      <c r="BZ34" s="8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80"/>
      <c r="BM35" s="81"/>
      <c r="BN35" s="81"/>
      <c r="BO35" s="81"/>
      <c r="BP35" s="81"/>
      <c r="BQ35" s="81"/>
      <c r="BR35" s="81"/>
      <c r="BS35" s="81"/>
      <c r="BT35" s="81"/>
      <c r="BU35" s="81"/>
      <c r="BV35" s="81"/>
      <c r="BW35" s="81"/>
      <c r="BX35" s="81"/>
      <c r="BY35" s="81"/>
      <c r="BZ35" s="8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80"/>
      <c r="BM36" s="81"/>
      <c r="BN36" s="81"/>
      <c r="BO36" s="81"/>
      <c r="BP36" s="81"/>
      <c r="BQ36" s="81"/>
      <c r="BR36" s="81"/>
      <c r="BS36" s="81"/>
      <c r="BT36" s="81"/>
      <c r="BU36" s="81"/>
      <c r="BV36" s="81"/>
      <c r="BW36" s="81"/>
      <c r="BX36" s="81"/>
      <c r="BY36" s="81"/>
      <c r="BZ36" s="8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80"/>
      <c r="BM37" s="81"/>
      <c r="BN37" s="81"/>
      <c r="BO37" s="81"/>
      <c r="BP37" s="81"/>
      <c r="BQ37" s="81"/>
      <c r="BR37" s="81"/>
      <c r="BS37" s="81"/>
      <c r="BT37" s="81"/>
      <c r="BU37" s="81"/>
      <c r="BV37" s="81"/>
      <c r="BW37" s="81"/>
      <c r="BX37" s="81"/>
      <c r="BY37" s="81"/>
      <c r="BZ37" s="8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80"/>
      <c r="BM38" s="81"/>
      <c r="BN38" s="81"/>
      <c r="BO38" s="81"/>
      <c r="BP38" s="81"/>
      <c r="BQ38" s="81"/>
      <c r="BR38" s="81"/>
      <c r="BS38" s="81"/>
      <c r="BT38" s="81"/>
      <c r="BU38" s="81"/>
      <c r="BV38" s="81"/>
      <c r="BW38" s="81"/>
      <c r="BX38" s="81"/>
      <c r="BY38" s="81"/>
      <c r="BZ38" s="8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80"/>
      <c r="BM39" s="81"/>
      <c r="BN39" s="81"/>
      <c r="BO39" s="81"/>
      <c r="BP39" s="81"/>
      <c r="BQ39" s="81"/>
      <c r="BR39" s="81"/>
      <c r="BS39" s="81"/>
      <c r="BT39" s="81"/>
      <c r="BU39" s="81"/>
      <c r="BV39" s="81"/>
      <c r="BW39" s="81"/>
      <c r="BX39" s="81"/>
      <c r="BY39" s="81"/>
      <c r="BZ39" s="8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80"/>
      <c r="BM40" s="81"/>
      <c r="BN40" s="81"/>
      <c r="BO40" s="81"/>
      <c r="BP40" s="81"/>
      <c r="BQ40" s="81"/>
      <c r="BR40" s="81"/>
      <c r="BS40" s="81"/>
      <c r="BT40" s="81"/>
      <c r="BU40" s="81"/>
      <c r="BV40" s="81"/>
      <c r="BW40" s="81"/>
      <c r="BX40" s="81"/>
      <c r="BY40" s="81"/>
      <c r="BZ40" s="8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80"/>
      <c r="BM41" s="81"/>
      <c r="BN41" s="81"/>
      <c r="BO41" s="81"/>
      <c r="BP41" s="81"/>
      <c r="BQ41" s="81"/>
      <c r="BR41" s="81"/>
      <c r="BS41" s="81"/>
      <c r="BT41" s="81"/>
      <c r="BU41" s="81"/>
      <c r="BV41" s="81"/>
      <c r="BW41" s="81"/>
      <c r="BX41" s="81"/>
      <c r="BY41" s="81"/>
      <c r="BZ41" s="8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80"/>
      <c r="BM42" s="81"/>
      <c r="BN42" s="81"/>
      <c r="BO42" s="81"/>
      <c r="BP42" s="81"/>
      <c r="BQ42" s="81"/>
      <c r="BR42" s="81"/>
      <c r="BS42" s="81"/>
      <c r="BT42" s="81"/>
      <c r="BU42" s="81"/>
      <c r="BV42" s="81"/>
      <c r="BW42" s="81"/>
      <c r="BX42" s="81"/>
      <c r="BY42" s="81"/>
      <c r="BZ42" s="8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80"/>
      <c r="BM43" s="81"/>
      <c r="BN43" s="81"/>
      <c r="BO43" s="81"/>
      <c r="BP43" s="81"/>
      <c r="BQ43" s="81"/>
      <c r="BR43" s="81"/>
      <c r="BS43" s="81"/>
      <c r="BT43" s="81"/>
      <c r="BU43" s="81"/>
      <c r="BV43" s="81"/>
      <c r="BW43" s="81"/>
      <c r="BX43" s="81"/>
      <c r="BY43" s="81"/>
      <c r="BZ43" s="8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83"/>
      <c r="BM44" s="84"/>
      <c r="BN44" s="84"/>
      <c r="BO44" s="84"/>
      <c r="BP44" s="84"/>
      <c r="BQ44" s="84"/>
      <c r="BR44" s="84"/>
      <c r="BS44" s="84"/>
      <c r="BT44" s="84"/>
      <c r="BU44" s="84"/>
      <c r="BV44" s="84"/>
      <c r="BW44" s="84"/>
      <c r="BX44" s="84"/>
      <c r="BY44" s="84"/>
      <c r="BZ44" s="8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116</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【106.11】</v>
      </c>
      <c r="F85" s="12" t="str">
        <f>データ!AT6</f>
        <v>【3.15】</v>
      </c>
      <c r="G85" s="12" t="str">
        <f>データ!BE6</f>
        <v>【73.44】</v>
      </c>
      <c r="H85" s="12" t="str">
        <f>データ!BP6</f>
        <v>【652.82】</v>
      </c>
      <c r="I85" s="12" t="str">
        <f>データ!CA6</f>
        <v>【97.61】</v>
      </c>
      <c r="J85" s="12" t="str">
        <f>データ!CL6</f>
        <v>【138.29】</v>
      </c>
      <c r="K85" s="12" t="str">
        <f>データ!CW6</f>
        <v>【59.10】</v>
      </c>
      <c r="L85" s="12" t="str">
        <f>データ!DH6</f>
        <v>【95.82】</v>
      </c>
      <c r="M85" s="12" t="str">
        <f>データ!DS6</f>
        <v>【39.74】</v>
      </c>
      <c r="N85" s="12" t="str">
        <f>データ!ED6</f>
        <v>【7.62】</v>
      </c>
      <c r="O85" s="12" t="str">
        <f>データ!EO6</f>
        <v>【0.23】</v>
      </c>
    </row>
  </sheetData>
  <sheetProtection algorithmName="SHA-512" hashValue="IEp24pdExrQcfNO4UCIpD/n2FbTP8kZ23jZ6RX/s+NIiB/ZWTFcYAsEI7onLLayT/fylRtRvwSTnPK42NPzwpw==" saltValue="N1xuhCiMtR2s+kuyVbGYog=="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 x14ac:dyDescent="0.2"/>
  <cols>
    <col min="2" max="144" width="11.9062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54</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55</v>
      </c>
      <c r="B4" s="16"/>
      <c r="C4" s="16"/>
      <c r="D4" s="16"/>
      <c r="E4" s="16"/>
      <c r="F4" s="16"/>
      <c r="G4" s="16"/>
      <c r="H4" s="76"/>
      <c r="I4" s="77"/>
      <c r="J4" s="77"/>
      <c r="K4" s="77"/>
      <c r="L4" s="77"/>
      <c r="M4" s="77"/>
      <c r="N4" s="77"/>
      <c r="O4" s="77"/>
      <c r="P4" s="77"/>
      <c r="Q4" s="77"/>
      <c r="R4" s="77"/>
      <c r="S4" s="77"/>
      <c r="T4" s="77"/>
      <c r="U4" s="77"/>
      <c r="V4" s="77"/>
      <c r="W4" s="77"/>
      <c r="X4" s="78"/>
      <c r="Y4" s="72" t="s">
        <v>56</v>
      </c>
      <c r="Z4" s="72"/>
      <c r="AA4" s="72"/>
      <c r="AB4" s="72"/>
      <c r="AC4" s="72"/>
      <c r="AD4" s="72"/>
      <c r="AE4" s="72"/>
      <c r="AF4" s="72"/>
      <c r="AG4" s="72"/>
      <c r="AH4" s="72"/>
      <c r="AI4" s="72"/>
      <c r="AJ4" s="72" t="s">
        <v>57</v>
      </c>
      <c r="AK4" s="72"/>
      <c r="AL4" s="72"/>
      <c r="AM4" s="72"/>
      <c r="AN4" s="72"/>
      <c r="AO4" s="72"/>
      <c r="AP4" s="72"/>
      <c r="AQ4" s="72"/>
      <c r="AR4" s="72"/>
      <c r="AS4" s="72"/>
      <c r="AT4" s="72"/>
      <c r="AU4" s="72" t="s">
        <v>58</v>
      </c>
      <c r="AV4" s="72"/>
      <c r="AW4" s="72"/>
      <c r="AX4" s="72"/>
      <c r="AY4" s="72"/>
      <c r="AZ4" s="72"/>
      <c r="BA4" s="72"/>
      <c r="BB4" s="72"/>
      <c r="BC4" s="72"/>
      <c r="BD4" s="72"/>
      <c r="BE4" s="72"/>
      <c r="BF4" s="72" t="s">
        <v>59</v>
      </c>
      <c r="BG4" s="72"/>
      <c r="BH4" s="72"/>
      <c r="BI4" s="72"/>
      <c r="BJ4" s="72"/>
      <c r="BK4" s="72"/>
      <c r="BL4" s="72"/>
      <c r="BM4" s="72"/>
      <c r="BN4" s="72"/>
      <c r="BO4" s="72"/>
      <c r="BP4" s="72"/>
      <c r="BQ4" s="72" t="s">
        <v>60</v>
      </c>
      <c r="BR4" s="72"/>
      <c r="BS4" s="72"/>
      <c r="BT4" s="72"/>
      <c r="BU4" s="72"/>
      <c r="BV4" s="72"/>
      <c r="BW4" s="72"/>
      <c r="BX4" s="72"/>
      <c r="BY4" s="72"/>
      <c r="BZ4" s="72"/>
      <c r="CA4" s="72"/>
      <c r="CB4" s="72" t="s">
        <v>61</v>
      </c>
      <c r="CC4" s="72"/>
      <c r="CD4" s="72"/>
      <c r="CE4" s="72"/>
      <c r="CF4" s="72"/>
      <c r="CG4" s="72"/>
      <c r="CH4" s="72"/>
      <c r="CI4" s="72"/>
      <c r="CJ4" s="72"/>
      <c r="CK4" s="72"/>
      <c r="CL4" s="72"/>
      <c r="CM4" s="72" t="s">
        <v>62</v>
      </c>
      <c r="CN4" s="72"/>
      <c r="CO4" s="72"/>
      <c r="CP4" s="72"/>
      <c r="CQ4" s="72"/>
      <c r="CR4" s="72"/>
      <c r="CS4" s="72"/>
      <c r="CT4" s="72"/>
      <c r="CU4" s="72"/>
      <c r="CV4" s="72"/>
      <c r="CW4" s="72"/>
      <c r="CX4" s="72" t="s">
        <v>63</v>
      </c>
      <c r="CY4" s="72"/>
      <c r="CZ4" s="72"/>
      <c r="DA4" s="72"/>
      <c r="DB4" s="72"/>
      <c r="DC4" s="72"/>
      <c r="DD4" s="72"/>
      <c r="DE4" s="72"/>
      <c r="DF4" s="72"/>
      <c r="DG4" s="72"/>
      <c r="DH4" s="72"/>
      <c r="DI4" s="72" t="s">
        <v>64</v>
      </c>
      <c r="DJ4" s="72"/>
      <c r="DK4" s="72"/>
      <c r="DL4" s="72"/>
      <c r="DM4" s="72"/>
      <c r="DN4" s="72"/>
      <c r="DO4" s="72"/>
      <c r="DP4" s="72"/>
      <c r="DQ4" s="72"/>
      <c r="DR4" s="72"/>
      <c r="DS4" s="72"/>
      <c r="DT4" s="72" t="s">
        <v>65</v>
      </c>
      <c r="DU4" s="72"/>
      <c r="DV4" s="72"/>
      <c r="DW4" s="72"/>
      <c r="DX4" s="72"/>
      <c r="DY4" s="72"/>
      <c r="DZ4" s="72"/>
      <c r="EA4" s="72"/>
      <c r="EB4" s="72"/>
      <c r="EC4" s="72"/>
      <c r="ED4" s="72"/>
      <c r="EE4" s="72" t="s">
        <v>66</v>
      </c>
      <c r="EF4" s="72"/>
      <c r="EG4" s="72"/>
      <c r="EH4" s="72"/>
      <c r="EI4" s="72"/>
      <c r="EJ4" s="72"/>
      <c r="EK4" s="72"/>
      <c r="EL4" s="72"/>
      <c r="EM4" s="72"/>
      <c r="EN4" s="72"/>
      <c r="EO4" s="72"/>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2022</v>
      </c>
      <c r="C6" s="19">
        <f t="shared" ref="C6:X6" si="3">C7</f>
        <v>22098</v>
      </c>
      <c r="D6" s="19">
        <f t="shared" si="3"/>
        <v>46</v>
      </c>
      <c r="E6" s="19">
        <f t="shared" si="3"/>
        <v>17</v>
      </c>
      <c r="F6" s="19">
        <f t="shared" si="3"/>
        <v>1</v>
      </c>
      <c r="G6" s="19">
        <f t="shared" si="3"/>
        <v>0</v>
      </c>
      <c r="H6" s="19" t="str">
        <f t="shared" si="3"/>
        <v>青森県　つがる市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55.46</v>
      </c>
      <c r="P6" s="20">
        <f t="shared" si="3"/>
        <v>25.56</v>
      </c>
      <c r="Q6" s="20">
        <f t="shared" si="3"/>
        <v>77.78</v>
      </c>
      <c r="R6" s="20">
        <f t="shared" si="3"/>
        <v>3410</v>
      </c>
      <c r="S6" s="20">
        <f t="shared" si="3"/>
        <v>30185</v>
      </c>
      <c r="T6" s="20">
        <f t="shared" si="3"/>
        <v>253.55</v>
      </c>
      <c r="U6" s="20">
        <f t="shared" si="3"/>
        <v>119.05</v>
      </c>
      <c r="V6" s="20">
        <f t="shared" si="3"/>
        <v>7637</v>
      </c>
      <c r="W6" s="20">
        <f t="shared" si="3"/>
        <v>3.14</v>
      </c>
      <c r="X6" s="20">
        <f t="shared" si="3"/>
        <v>2432.17</v>
      </c>
      <c r="Y6" s="21" t="str">
        <f>IF(Y7="",NA(),Y7)</f>
        <v>-</v>
      </c>
      <c r="Z6" s="21" t="str">
        <f t="shared" ref="Z6:AH6" si="4">IF(Z7="",NA(),Z7)</f>
        <v>-</v>
      </c>
      <c r="AA6" s="21">
        <f t="shared" si="4"/>
        <v>95.43</v>
      </c>
      <c r="AB6" s="21">
        <f t="shared" si="4"/>
        <v>109.29</v>
      </c>
      <c r="AC6" s="21">
        <f t="shared" si="4"/>
        <v>107.69</v>
      </c>
      <c r="AD6" s="21" t="str">
        <f t="shared" si="4"/>
        <v>-</v>
      </c>
      <c r="AE6" s="21" t="str">
        <f t="shared" si="4"/>
        <v>-</v>
      </c>
      <c r="AF6" s="21">
        <f t="shared" si="4"/>
        <v>107.81</v>
      </c>
      <c r="AG6" s="21">
        <f t="shared" si="4"/>
        <v>107.54</v>
      </c>
      <c r="AH6" s="21">
        <f t="shared" si="4"/>
        <v>107.19</v>
      </c>
      <c r="AI6" s="20" t="str">
        <f>IF(AI7="","",IF(AI7="-","【-】","【"&amp;SUBSTITUTE(TEXT(AI7,"#,##0.00"),"-","△")&amp;"】"))</f>
        <v>【106.11】</v>
      </c>
      <c r="AJ6" s="21" t="str">
        <f>IF(AJ7="",NA(),AJ7)</f>
        <v>-</v>
      </c>
      <c r="AK6" s="21" t="str">
        <f t="shared" ref="AK6:AS6" si="5">IF(AK7="",NA(),AK7)</f>
        <v>-</v>
      </c>
      <c r="AL6" s="21">
        <f t="shared" si="5"/>
        <v>21.71</v>
      </c>
      <c r="AM6" s="20">
        <f t="shared" si="5"/>
        <v>0</v>
      </c>
      <c r="AN6" s="20">
        <f t="shared" si="5"/>
        <v>0</v>
      </c>
      <c r="AO6" s="21" t="str">
        <f t="shared" si="5"/>
        <v>-</v>
      </c>
      <c r="AP6" s="21" t="str">
        <f t="shared" si="5"/>
        <v>-</v>
      </c>
      <c r="AQ6" s="21">
        <f t="shared" si="5"/>
        <v>18.2</v>
      </c>
      <c r="AR6" s="21">
        <f t="shared" si="5"/>
        <v>19.059999999999999</v>
      </c>
      <c r="AS6" s="21">
        <f t="shared" si="5"/>
        <v>31.07</v>
      </c>
      <c r="AT6" s="20" t="str">
        <f>IF(AT7="","",IF(AT7="-","【-】","【"&amp;SUBSTITUTE(TEXT(AT7,"#,##0.00"),"-","△")&amp;"】"))</f>
        <v>【3.15】</v>
      </c>
      <c r="AU6" s="21" t="str">
        <f>IF(AU7="",NA(),AU7)</f>
        <v>-</v>
      </c>
      <c r="AV6" s="21" t="str">
        <f t="shared" ref="AV6:BD6" si="6">IF(AV7="",NA(),AV7)</f>
        <v>-</v>
      </c>
      <c r="AW6" s="21">
        <f t="shared" si="6"/>
        <v>26.52</v>
      </c>
      <c r="AX6" s="21">
        <f t="shared" si="6"/>
        <v>39.5</v>
      </c>
      <c r="AY6" s="21">
        <f t="shared" si="6"/>
        <v>70.2</v>
      </c>
      <c r="AZ6" s="21" t="str">
        <f t="shared" si="6"/>
        <v>-</v>
      </c>
      <c r="BA6" s="21" t="str">
        <f t="shared" si="6"/>
        <v>-</v>
      </c>
      <c r="BB6" s="21">
        <f t="shared" si="6"/>
        <v>48.56</v>
      </c>
      <c r="BC6" s="21">
        <f t="shared" si="6"/>
        <v>47.58</v>
      </c>
      <c r="BD6" s="21">
        <f t="shared" si="6"/>
        <v>51.09</v>
      </c>
      <c r="BE6" s="20" t="str">
        <f>IF(BE7="","",IF(BE7="-","【-】","【"&amp;SUBSTITUTE(TEXT(BE7,"#,##0.00"),"-","△")&amp;"】"))</f>
        <v>【73.44】</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1245.0999999999999</v>
      </c>
      <c r="BN6" s="21">
        <f t="shared" si="7"/>
        <v>1108.8</v>
      </c>
      <c r="BO6" s="21">
        <f t="shared" si="7"/>
        <v>1194.56</v>
      </c>
      <c r="BP6" s="20" t="str">
        <f>IF(BP7="","",IF(BP7="-","【-】","【"&amp;SUBSTITUTE(TEXT(BP7,"#,##0.00"),"-","△")&amp;"】"))</f>
        <v>【652.82】</v>
      </c>
      <c r="BQ6" s="21" t="str">
        <f>IF(BQ7="",NA(),BQ7)</f>
        <v>-</v>
      </c>
      <c r="BR6" s="21" t="str">
        <f t="shared" ref="BR6:BZ6" si="8">IF(BR7="",NA(),BR7)</f>
        <v>-</v>
      </c>
      <c r="BS6" s="21">
        <f t="shared" si="8"/>
        <v>73.28</v>
      </c>
      <c r="BT6" s="21">
        <f t="shared" si="8"/>
        <v>137.75</v>
      </c>
      <c r="BU6" s="21">
        <f t="shared" si="8"/>
        <v>125.78</v>
      </c>
      <c r="BV6" s="21" t="str">
        <f t="shared" si="8"/>
        <v>-</v>
      </c>
      <c r="BW6" s="21" t="str">
        <f t="shared" si="8"/>
        <v>-</v>
      </c>
      <c r="BX6" s="21">
        <f t="shared" si="8"/>
        <v>79.77</v>
      </c>
      <c r="BY6" s="21">
        <f t="shared" si="8"/>
        <v>79.63</v>
      </c>
      <c r="BZ6" s="21">
        <f t="shared" si="8"/>
        <v>76.78</v>
      </c>
      <c r="CA6" s="20" t="str">
        <f>IF(CA7="","",IF(CA7="-","【-】","【"&amp;SUBSTITUTE(TEXT(CA7,"#,##0.00"),"-","△")&amp;"】"))</f>
        <v>【97.61】</v>
      </c>
      <c r="CB6" s="21" t="str">
        <f>IF(CB7="",NA(),CB7)</f>
        <v>-</v>
      </c>
      <c r="CC6" s="21" t="str">
        <f t="shared" ref="CC6:CK6" si="9">IF(CC7="",NA(),CC7)</f>
        <v>-</v>
      </c>
      <c r="CD6" s="21">
        <f t="shared" si="9"/>
        <v>202.07</v>
      </c>
      <c r="CE6" s="21">
        <f t="shared" si="9"/>
        <v>112.82</v>
      </c>
      <c r="CF6" s="21">
        <f t="shared" si="9"/>
        <v>124.15</v>
      </c>
      <c r="CG6" s="21" t="str">
        <f t="shared" si="9"/>
        <v>-</v>
      </c>
      <c r="CH6" s="21" t="str">
        <f t="shared" si="9"/>
        <v>-</v>
      </c>
      <c r="CI6" s="21">
        <f t="shared" si="9"/>
        <v>214.56</v>
      </c>
      <c r="CJ6" s="21">
        <f t="shared" si="9"/>
        <v>213.66</v>
      </c>
      <c r="CK6" s="21">
        <f t="shared" si="9"/>
        <v>224.31</v>
      </c>
      <c r="CL6" s="20" t="str">
        <f>IF(CL7="","",IF(CL7="-","【-】","【"&amp;SUBSTITUTE(TEXT(CL7,"#,##0.00"),"-","△")&amp;"】"))</f>
        <v>【138.29】</v>
      </c>
      <c r="CM6" s="21" t="str">
        <f>IF(CM7="",NA(),CM7)</f>
        <v>-</v>
      </c>
      <c r="CN6" s="21" t="str">
        <f t="shared" ref="CN6:CV6" si="10">IF(CN7="",NA(),CN7)</f>
        <v>-</v>
      </c>
      <c r="CO6" s="21">
        <f t="shared" si="10"/>
        <v>44.84</v>
      </c>
      <c r="CP6" s="21">
        <f t="shared" si="10"/>
        <v>50.33</v>
      </c>
      <c r="CQ6" s="21">
        <f t="shared" si="10"/>
        <v>52.89</v>
      </c>
      <c r="CR6" s="21" t="str">
        <f t="shared" si="10"/>
        <v>-</v>
      </c>
      <c r="CS6" s="21" t="str">
        <f t="shared" si="10"/>
        <v>-</v>
      </c>
      <c r="CT6" s="21">
        <f t="shared" si="10"/>
        <v>49.47</v>
      </c>
      <c r="CU6" s="21">
        <f t="shared" si="10"/>
        <v>48.19</v>
      </c>
      <c r="CV6" s="21">
        <f t="shared" si="10"/>
        <v>47.32</v>
      </c>
      <c r="CW6" s="20" t="str">
        <f>IF(CW7="","",IF(CW7="-","【-】","【"&amp;SUBSTITUTE(TEXT(CW7,"#,##0.00"),"-","△")&amp;"】"))</f>
        <v>【59.10】</v>
      </c>
      <c r="CX6" s="21" t="str">
        <f>IF(CX7="",NA(),CX7)</f>
        <v>-</v>
      </c>
      <c r="CY6" s="21" t="str">
        <f t="shared" ref="CY6:DG6" si="11">IF(CY7="",NA(),CY7)</f>
        <v>-</v>
      </c>
      <c r="CZ6" s="21">
        <f t="shared" si="11"/>
        <v>62.26</v>
      </c>
      <c r="DA6" s="21">
        <f t="shared" si="11"/>
        <v>60.42</v>
      </c>
      <c r="DB6" s="21">
        <f t="shared" si="11"/>
        <v>55.86</v>
      </c>
      <c r="DC6" s="21" t="str">
        <f t="shared" si="11"/>
        <v>-</v>
      </c>
      <c r="DD6" s="21" t="str">
        <f t="shared" si="11"/>
        <v>-</v>
      </c>
      <c r="DE6" s="21">
        <f t="shared" si="11"/>
        <v>82.06</v>
      </c>
      <c r="DF6" s="21">
        <f t="shared" si="11"/>
        <v>82.26</v>
      </c>
      <c r="DG6" s="21">
        <f t="shared" si="11"/>
        <v>81.33</v>
      </c>
      <c r="DH6" s="20" t="str">
        <f>IF(DH7="","",IF(DH7="-","【-】","【"&amp;SUBSTITUTE(TEXT(DH7,"#,##0.00"),"-","△")&amp;"】"))</f>
        <v>【95.82】</v>
      </c>
      <c r="DI6" s="21" t="str">
        <f>IF(DI7="",NA(),DI7)</f>
        <v>-</v>
      </c>
      <c r="DJ6" s="21" t="str">
        <f t="shared" ref="DJ6:DR6" si="12">IF(DJ7="",NA(),DJ7)</f>
        <v>-</v>
      </c>
      <c r="DK6" s="21">
        <f t="shared" si="12"/>
        <v>3.2</v>
      </c>
      <c r="DL6" s="21">
        <f t="shared" si="12"/>
        <v>6.13</v>
      </c>
      <c r="DM6" s="21">
        <f t="shared" si="12"/>
        <v>8.86</v>
      </c>
      <c r="DN6" s="21" t="str">
        <f t="shared" si="12"/>
        <v>-</v>
      </c>
      <c r="DO6" s="21" t="str">
        <f t="shared" si="12"/>
        <v>-</v>
      </c>
      <c r="DP6" s="21">
        <f t="shared" si="12"/>
        <v>19.93</v>
      </c>
      <c r="DQ6" s="21">
        <f t="shared" si="12"/>
        <v>21.94</v>
      </c>
      <c r="DR6" s="21">
        <f t="shared" si="12"/>
        <v>22.89</v>
      </c>
      <c r="DS6" s="20" t="str">
        <f>IF(DS7="","",IF(DS7="-","【-】","【"&amp;SUBSTITUTE(TEXT(DS7,"#,##0.00"),"-","△")&amp;"】"))</f>
        <v>【39.74】</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【7.62】</v>
      </c>
      <c r="EE6" s="21" t="str">
        <f>IF(EE7="",NA(),EE7)</f>
        <v>-</v>
      </c>
      <c r="EF6" s="21" t="str">
        <f t="shared" ref="EF6:EN6" si="14">IF(EF7="",NA(),EF7)</f>
        <v>-</v>
      </c>
      <c r="EG6" s="20">
        <f t="shared" si="14"/>
        <v>0</v>
      </c>
      <c r="EH6" s="21">
        <f t="shared" si="14"/>
        <v>0.68</v>
      </c>
      <c r="EI6" s="20">
        <f t="shared" si="14"/>
        <v>0</v>
      </c>
      <c r="EJ6" s="21" t="str">
        <f t="shared" si="14"/>
        <v>-</v>
      </c>
      <c r="EK6" s="21" t="str">
        <f t="shared" si="14"/>
        <v>-</v>
      </c>
      <c r="EL6" s="21">
        <f t="shared" si="14"/>
        <v>0.32</v>
      </c>
      <c r="EM6" s="21">
        <f t="shared" si="14"/>
        <v>0.1</v>
      </c>
      <c r="EN6" s="21">
        <f t="shared" si="14"/>
        <v>0.09</v>
      </c>
      <c r="EO6" s="20" t="str">
        <f>IF(EO7="","",IF(EO7="-","【-】","【"&amp;SUBSTITUTE(TEXT(EO7,"#,##0.00"),"-","△")&amp;"】"))</f>
        <v>【0.23】</v>
      </c>
    </row>
    <row r="7" spans="1:148" s="22" customFormat="1" x14ac:dyDescent="0.2">
      <c r="A7" s="14"/>
      <c r="B7" s="23">
        <v>2022</v>
      </c>
      <c r="C7" s="23">
        <v>22098</v>
      </c>
      <c r="D7" s="23">
        <v>46</v>
      </c>
      <c r="E7" s="23">
        <v>17</v>
      </c>
      <c r="F7" s="23">
        <v>1</v>
      </c>
      <c r="G7" s="23">
        <v>0</v>
      </c>
      <c r="H7" s="23" t="s">
        <v>96</v>
      </c>
      <c r="I7" s="23" t="s">
        <v>97</v>
      </c>
      <c r="J7" s="23" t="s">
        <v>98</v>
      </c>
      <c r="K7" s="23" t="s">
        <v>99</v>
      </c>
      <c r="L7" s="23" t="s">
        <v>100</v>
      </c>
      <c r="M7" s="23" t="s">
        <v>101</v>
      </c>
      <c r="N7" s="24" t="s">
        <v>102</v>
      </c>
      <c r="O7" s="24">
        <v>55.46</v>
      </c>
      <c r="P7" s="24">
        <v>25.56</v>
      </c>
      <c r="Q7" s="24">
        <v>77.78</v>
      </c>
      <c r="R7" s="24">
        <v>3410</v>
      </c>
      <c r="S7" s="24">
        <v>30185</v>
      </c>
      <c r="T7" s="24">
        <v>253.55</v>
      </c>
      <c r="U7" s="24">
        <v>119.05</v>
      </c>
      <c r="V7" s="24">
        <v>7637</v>
      </c>
      <c r="W7" s="24">
        <v>3.14</v>
      </c>
      <c r="X7" s="24">
        <v>2432.17</v>
      </c>
      <c r="Y7" s="24" t="s">
        <v>102</v>
      </c>
      <c r="Z7" s="24" t="s">
        <v>102</v>
      </c>
      <c r="AA7" s="24">
        <v>95.43</v>
      </c>
      <c r="AB7" s="24">
        <v>109.29</v>
      </c>
      <c r="AC7" s="24">
        <v>107.69</v>
      </c>
      <c r="AD7" s="24" t="s">
        <v>102</v>
      </c>
      <c r="AE7" s="24" t="s">
        <v>102</v>
      </c>
      <c r="AF7" s="24">
        <v>107.81</v>
      </c>
      <c r="AG7" s="24">
        <v>107.54</v>
      </c>
      <c r="AH7" s="24">
        <v>107.19</v>
      </c>
      <c r="AI7" s="24">
        <v>106.11</v>
      </c>
      <c r="AJ7" s="24" t="s">
        <v>102</v>
      </c>
      <c r="AK7" s="24" t="s">
        <v>102</v>
      </c>
      <c r="AL7" s="24">
        <v>21.71</v>
      </c>
      <c r="AM7" s="24">
        <v>0</v>
      </c>
      <c r="AN7" s="24">
        <v>0</v>
      </c>
      <c r="AO7" s="24" t="s">
        <v>102</v>
      </c>
      <c r="AP7" s="24" t="s">
        <v>102</v>
      </c>
      <c r="AQ7" s="24">
        <v>18.2</v>
      </c>
      <c r="AR7" s="24">
        <v>19.059999999999999</v>
      </c>
      <c r="AS7" s="24">
        <v>31.07</v>
      </c>
      <c r="AT7" s="24">
        <v>3.15</v>
      </c>
      <c r="AU7" s="24" t="s">
        <v>102</v>
      </c>
      <c r="AV7" s="24" t="s">
        <v>102</v>
      </c>
      <c r="AW7" s="24">
        <v>26.52</v>
      </c>
      <c r="AX7" s="24">
        <v>39.5</v>
      </c>
      <c r="AY7" s="24">
        <v>70.2</v>
      </c>
      <c r="AZ7" s="24" t="s">
        <v>102</v>
      </c>
      <c r="BA7" s="24" t="s">
        <v>102</v>
      </c>
      <c r="BB7" s="24">
        <v>48.56</v>
      </c>
      <c r="BC7" s="24">
        <v>47.58</v>
      </c>
      <c r="BD7" s="24">
        <v>51.09</v>
      </c>
      <c r="BE7" s="24">
        <v>73.44</v>
      </c>
      <c r="BF7" s="24" t="s">
        <v>102</v>
      </c>
      <c r="BG7" s="24" t="s">
        <v>102</v>
      </c>
      <c r="BH7" s="24">
        <v>0</v>
      </c>
      <c r="BI7" s="24">
        <v>0</v>
      </c>
      <c r="BJ7" s="24">
        <v>0</v>
      </c>
      <c r="BK7" s="24" t="s">
        <v>102</v>
      </c>
      <c r="BL7" s="24" t="s">
        <v>102</v>
      </c>
      <c r="BM7" s="24">
        <v>1245.0999999999999</v>
      </c>
      <c r="BN7" s="24">
        <v>1108.8</v>
      </c>
      <c r="BO7" s="24">
        <v>1194.56</v>
      </c>
      <c r="BP7" s="24">
        <v>652.82000000000005</v>
      </c>
      <c r="BQ7" s="24" t="s">
        <v>102</v>
      </c>
      <c r="BR7" s="24" t="s">
        <v>102</v>
      </c>
      <c r="BS7" s="24">
        <v>73.28</v>
      </c>
      <c r="BT7" s="24">
        <v>137.75</v>
      </c>
      <c r="BU7" s="24">
        <v>125.78</v>
      </c>
      <c r="BV7" s="24" t="s">
        <v>102</v>
      </c>
      <c r="BW7" s="24" t="s">
        <v>102</v>
      </c>
      <c r="BX7" s="24">
        <v>79.77</v>
      </c>
      <c r="BY7" s="24">
        <v>79.63</v>
      </c>
      <c r="BZ7" s="24">
        <v>76.78</v>
      </c>
      <c r="CA7" s="24">
        <v>97.61</v>
      </c>
      <c r="CB7" s="24" t="s">
        <v>102</v>
      </c>
      <c r="CC7" s="24" t="s">
        <v>102</v>
      </c>
      <c r="CD7" s="24">
        <v>202.07</v>
      </c>
      <c r="CE7" s="24">
        <v>112.82</v>
      </c>
      <c r="CF7" s="24">
        <v>124.15</v>
      </c>
      <c r="CG7" s="24" t="s">
        <v>102</v>
      </c>
      <c r="CH7" s="24" t="s">
        <v>102</v>
      </c>
      <c r="CI7" s="24">
        <v>214.56</v>
      </c>
      <c r="CJ7" s="24">
        <v>213.66</v>
      </c>
      <c r="CK7" s="24">
        <v>224.31</v>
      </c>
      <c r="CL7" s="24">
        <v>138.29</v>
      </c>
      <c r="CM7" s="24" t="s">
        <v>102</v>
      </c>
      <c r="CN7" s="24" t="s">
        <v>102</v>
      </c>
      <c r="CO7" s="24">
        <v>44.84</v>
      </c>
      <c r="CP7" s="24">
        <v>50.33</v>
      </c>
      <c r="CQ7" s="24">
        <v>52.89</v>
      </c>
      <c r="CR7" s="24" t="s">
        <v>102</v>
      </c>
      <c r="CS7" s="24" t="s">
        <v>102</v>
      </c>
      <c r="CT7" s="24">
        <v>49.47</v>
      </c>
      <c r="CU7" s="24">
        <v>48.19</v>
      </c>
      <c r="CV7" s="24">
        <v>47.32</v>
      </c>
      <c r="CW7" s="24">
        <v>59.1</v>
      </c>
      <c r="CX7" s="24" t="s">
        <v>102</v>
      </c>
      <c r="CY7" s="24" t="s">
        <v>102</v>
      </c>
      <c r="CZ7" s="24">
        <v>62.26</v>
      </c>
      <c r="DA7" s="24">
        <v>60.42</v>
      </c>
      <c r="DB7" s="24">
        <v>55.86</v>
      </c>
      <c r="DC7" s="24" t="s">
        <v>102</v>
      </c>
      <c r="DD7" s="24" t="s">
        <v>102</v>
      </c>
      <c r="DE7" s="24">
        <v>82.06</v>
      </c>
      <c r="DF7" s="24">
        <v>82.26</v>
      </c>
      <c r="DG7" s="24">
        <v>81.33</v>
      </c>
      <c r="DH7" s="24">
        <v>95.82</v>
      </c>
      <c r="DI7" s="24" t="s">
        <v>102</v>
      </c>
      <c r="DJ7" s="24" t="s">
        <v>102</v>
      </c>
      <c r="DK7" s="24">
        <v>3.2</v>
      </c>
      <c r="DL7" s="24">
        <v>6.13</v>
      </c>
      <c r="DM7" s="24">
        <v>8.86</v>
      </c>
      <c r="DN7" s="24" t="s">
        <v>102</v>
      </c>
      <c r="DO7" s="24" t="s">
        <v>102</v>
      </c>
      <c r="DP7" s="24">
        <v>19.93</v>
      </c>
      <c r="DQ7" s="24">
        <v>21.94</v>
      </c>
      <c r="DR7" s="24">
        <v>22.89</v>
      </c>
      <c r="DS7" s="24">
        <v>39.74</v>
      </c>
      <c r="DT7" s="24" t="s">
        <v>102</v>
      </c>
      <c r="DU7" s="24" t="s">
        <v>102</v>
      </c>
      <c r="DV7" s="24">
        <v>0</v>
      </c>
      <c r="DW7" s="24">
        <v>0</v>
      </c>
      <c r="DX7" s="24">
        <v>0</v>
      </c>
      <c r="DY7" s="24" t="s">
        <v>102</v>
      </c>
      <c r="DZ7" s="24" t="s">
        <v>102</v>
      </c>
      <c r="EA7" s="24">
        <v>0</v>
      </c>
      <c r="EB7" s="24">
        <v>0</v>
      </c>
      <c r="EC7" s="24">
        <v>0</v>
      </c>
      <c r="ED7" s="24">
        <v>7.62</v>
      </c>
      <c r="EE7" s="24" t="s">
        <v>102</v>
      </c>
      <c r="EF7" s="24" t="s">
        <v>102</v>
      </c>
      <c r="EG7" s="24">
        <v>0</v>
      </c>
      <c r="EH7" s="24">
        <v>0.68</v>
      </c>
      <c r="EI7" s="24">
        <v>0</v>
      </c>
      <c r="EJ7" s="24" t="s">
        <v>102</v>
      </c>
      <c r="EK7" s="24" t="s">
        <v>102</v>
      </c>
      <c r="EL7" s="24">
        <v>0.32</v>
      </c>
      <c r="EM7" s="24">
        <v>0.1</v>
      </c>
      <c r="EN7" s="24">
        <v>0.09</v>
      </c>
      <c r="EO7" s="24">
        <v>0.23</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2">
      <c r="B11">
        <v>4</v>
      </c>
      <c r="C11">
        <v>3</v>
      </c>
      <c r="D11">
        <v>2</v>
      </c>
      <c r="E11">
        <v>1</v>
      </c>
      <c r="F11">
        <v>0</v>
      </c>
      <c r="G11" t="s">
        <v>108</v>
      </c>
    </row>
    <row r="12" spans="1:148" x14ac:dyDescent="0.2">
      <c r="B12">
        <v>1</v>
      </c>
      <c r="C12">
        <v>1</v>
      </c>
      <c r="D12">
        <v>2</v>
      </c>
      <c r="E12">
        <v>3</v>
      </c>
      <c r="F12">
        <v>4</v>
      </c>
      <c r="G12" t="s">
        <v>109</v>
      </c>
    </row>
    <row r="13" spans="1:148" x14ac:dyDescent="0.2">
      <c r="B13" t="s">
        <v>110</v>
      </c>
      <c r="C13" t="s">
        <v>111</v>
      </c>
      <c r="D13" t="s">
        <v>112</v>
      </c>
      <c r="E13" t="s">
        <v>112</v>
      </c>
      <c r="F13" t="s">
        <v>112</v>
      </c>
      <c r="G13" t="s">
        <v>113</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秋元 淳一</cp:lastModifiedBy>
  <cp:lastPrinted>2024-01-17T04:18:32Z</cp:lastPrinted>
  <dcterms:created xsi:type="dcterms:W3CDTF">2023-12-12T00:42:20Z</dcterms:created>
  <dcterms:modified xsi:type="dcterms:W3CDTF">2024-01-17T04:20:30Z</dcterms:modified>
  <cp:category/>
</cp:coreProperties>
</file>