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jo01\landisk\disk\300　下水道財務G\360 経営指標\361　経営比較分析表\経営比較分析表\R5\2 回答\"/>
    </mc:Choice>
  </mc:AlternateContent>
  <workbookProtection workbookAlgorithmName="SHA-512" workbookHashValue="10sKaPF1Rxlf6M4X7OEG6z9O2v93TcuFJ3X55t7gFw3jz9L5jUrcLIpOcYVfHgcS77Q7esUuqbqsx4h9TT9Qhw==" workbookSaltValue="BV442lkgYkp+2q31bIBJn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<sst xmlns="http://schemas.openxmlformats.org/spreadsheetml/2006/main" count="275" uniqueCount="117">
  <si>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</si>
  <si>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</si>
  <si>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</si>
  <si>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</si>
  <si>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</si>
  <si>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</si>
  <si>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</si>
  <si>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</si>
  <si>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</si>
  <si>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</si>
  <si>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</si>
  <si>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</si>
  <si>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</si>
  <si>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</si>
  <si>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</si>
  <si>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</si>
  <si>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</si>
  <si>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</si>
  <si>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</si>
  <si>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</si>
  <si>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</si>
  <si>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</si>
  <si>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</si>
  <si>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</si>
  <si>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</si>
  <si>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</si>
  <si>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</si>
  <si>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</si>
  <si>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</si>
  <si>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</si>
  <si>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</si>
  <si>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</si>
  <si>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</si>
  <si>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</si>
  <si>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</si>
  <si>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</si>
  <si>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</si>
  <si>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</si>
  <si>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</si>
  <si>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</si>
  <si>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</si>
  <si>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</si>
  <si>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</si>
  <si>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</si>
  <si>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</si>
  <si>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</si>
  <si>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</si>
  <si>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</si>
  <si>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</si>
  <si>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</si>
  <si>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</si>
  <si>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</si>
  <si>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</si>
  <si>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</si>
  <si>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</si>
  <si>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</si>
  <si>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</si>
  <si>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</si>
  <si>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</si>
  <si>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</si>
  <si>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</si>
  <si>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</si>
  <si>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</si>
  <si>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</si>
  <si>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</si>
  <si>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</si>
  <si>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</si>
  <si>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</si>
  <si>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</si>
  <si>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</si>
  <si>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</si>
  <si>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</si>
  <si>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</si>
  <si>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</si>
  <si>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</si>
  <si>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</si>
  <si>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</si>
  <si>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</si>
  <si>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</si>
  <si>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</si>
  <si>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</si>
  <si>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</si>
  <si>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</si>
  <si>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</si>
  <si>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</si>
  <si>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</si>
  <si>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</si>
  <si>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</si>
  <si>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</si>
  <si>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</si>
  <si>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</si>
  <si>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</si>
  <si>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</si>
  <si>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</si>
  <si>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</si>
  <si>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</si>
  <si>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むつ市</t>
  </si>
  <si>
    <t>法適用</t>
  </si>
  <si>
    <t>下水道事業</t>
  </si>
  <si>
    <t>公共下水道</t>
  </si>
  <si>
    <t>Cd2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</si>
  <si>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</si>
  <si>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</si>
  <si>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</si>
  <si>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</si>
  <si>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</si>
  <si>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</si>
  <si>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</si>
  <si>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</si>
  <si>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</si>
  <si>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</si>
  <si>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</si>
  <si>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</si>
  <si>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</si>
  <si>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当市の公共下水道事業は、むつ処理区が平成15年度、大畑処理区が平成16年度に供用開始しているが、供用開始からの年数が浅く、管渠・施設等の老朽化による更新はまだ行っていない。
　しかしながら、施設内の機械設備等は順次に耐用年数を迎えることから、適切な資産管理・資金計画を行う必要があるため、ストックマネジメント計画に基づき改築需要の平準化という課題と併せて、重要な施設については計画的な点検・計画による予防保全型の施設管理を導入し、施設の延命化や効率的で適切な対策を講じていくことにより、施設の安全性とコスト縮減を図っていく。</t>
    <phoneticPr fontId="4"/>
  </si>
  <si>
    <t>【類似団体比較】
①経常収支比率は類似団体の平均よりやや高く、100％以上で健全な経営であると言える。今後も効率的な処理・維持管理・機器の更新等を行うことにより汚水処理コストの節減に努めていく。
⑥汚水処理原価は、類似団体の平均より高い値にあることから、経費削減に継続的に取り組む必要がある。⑧水洗化率の類似団体平均値との差が大きい。公共下水道の整備が遅れたことから下水道整備区域内において相当数の浄化槽設置家屋があり、思うようには伸びていない現状にある。今後は、地道な活動による接続率の向上を図る啓発活動や戸別訪問、排水設備工事補助制度などのＰＲにより早期水洗化を促して行く。
【下水道事業の現状】
　当市の公共下水道事業は、供用開始時期が遅く、市の財政状況を考慮し下水道事業費を抑制していることから下水道整備が非常に遅れている。今後は、接続の促進による水洗化率の向上を図るほか、経費節減に努めるなど、経営の健全化・効率化を図る。</t>
    <rPh sb="28" eb="29">
      <t>タカ</t>
    </rPh>
    <phoneticPr fontId="4"/>
  </si>
  <si>
    <t>　当市の公共下水道事業は、これまで、整備が進められてきたことで経営指標についても年々改善傾向にあったが、類似団体平均には及ばず、特に水洗化率については差が開いている。今後は、下水道事業の休止に伴い、管渠の延長を行わないことから、有収水量を確保し使用料収入増収につなげるため、補助金制度や貸付制度の周知・啓蒙により下水道接続を促進し水洗化率の向上を図る。
　また、平成29年から令和元年にかけて市内統一料金とする使用料改定を行い、使用料増収による経営基盤の強化を図った。今後は、汚水処理コストの縮減に努めるとともに、使用料の改定の検討を行っていく。
　令和２年度より地方公営企業法を適用し、企業会計による経営管理の強化に取り組んでいる。</t>
    <rPh sb="83" eb="85">
      <t>コンゴ</t>
    </rPh>
    <rPh sb="87" eb="90">
      <t>ゲスイドウ</t>
    </rPh>
    <rPh sb="90" eb="92">
      <t>ジギョウ</t>
    </rPh>
    <rPh sb="93" eb="95">
      <t>キュウシ</t>
    </rPh>
    <rPh sb="96" eb="97">
      <t>トモナ</t>
    </rPh>
    <rPh sb="99" eb="101">
      <t>カンキョ</t>
    </rPh>
    <rPh sb="102" eb="104">
      <t>エンチョウ</t>
    </rPh>
    <rPh sb="105" eb="106">
      <t>オコナ</t>
    </rPh>
    <rPh sb="257" eb="260">
      <t>シヨウリョウ</t>
    </rPh>
    <rPh sb="261" eb="263">
      <t>カイテイ</t>
    </rPh>
    <rPh sb="264" eb="266">
      <t>ケントウ</t>
    </rPh>
    <rPh sb="267" eb="26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</si>
</sst>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2.86</c:v>
                </c:pt>
                <c:pt idx="3">
                  <c:v>6.67</c:v>
                </c:pt>
                <c:pt idx="4">
                  <c:v>1.32</c:v>
                </c:pt>
              </c:numCache>
            </c:numRef>
          </c:val>
          <c:extLst>
            <c:ext xmlns:c16="http://schemas.microsoft.com/office/drawing/2014/chart" uri="{C3380CC4-5D6E-409C-BE32-E72D297353CC}">
              <c16:uniqueId val="{00000000-4118-4343-BEB2-BE423C1EE8C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0.32</c:v>
                </c:pt>
                <c:pt idx="3">
                  <c:v>0.1</c:v>
                </c:pt>
                <c:pt idx="4">
                  <c:v>0.09</c:v>
                </c:pt>
              </c:numCache>
            </c:numRef>
          </c:val>
          <c:smooth val="0"/>
          <c:extLst>
            <c:ext xmlns:c16="http://schemas.microsoft.com/office/drawing/2014/chart" uri="{C3380CC4-5D6E-409C-BE32-E72D297353CC}">
              <c16:uniqueId val="{00000001-4118-4343-BEB2-BE423C1EE8C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101.09</c:v>
                </c:pt>
                <c:pt idx="3">
                  <c:v>104.87</c:v>
                </c:pt>
                <c:pt idx="4">
                  <c:v>109.05</c:v>
                </c:pt>
              </c:numCache>
            </c:numRef>
          </c:val>
          <c:extLst>
            <c:ext xmlns:c16="http://schemas.microsoft.com/office/drawing/2014/chart" uri="{C3380CC4-5D6E-409C-BE32-E72D297353CC}">
              <c16:uniqueId val="{00000000-FD39-4DDB-A656-CF5C1ECB95F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107.81</c:v>
                </c:pt>
                <c:pt idx="3">
                  <c:v>107.54</c:v>
                </c:pt>
                <c:pt idx="4">
                  <c:v>107.19</c:v>
                </c:pt>
              </c:numCache>
            </c:numRef>
          </c:val>
          <c:smooth val="0"/>
          <c:extLst>
            <c:ext xmlns:c16="http://schemas.microsoft.com/office/drawing/2014/chart" uri="{C3380CC4-5D6E-409C-BE32-E72D297353CC}">
              <c16:uniqueId val="{00000001-FD39-4DDB-A656-CF5C1ECB95F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3.71</c:v>
                </c:pt>
                <c:pt idx="3">
                  <c:v>6.44</c:v>
                </c:pt>
                <c:pt idx="4">
                  <c:v>9.23</c:v>
                </c:pt>
              </c:numCache>
            </c:numRef>
          </c:val>
          <c:extLst>
            <c:ext xmlns:c16="http://schemas.microsoft.com/office/drawing/2014/chart" uri="{C3380CC4-5D6E-409C-BE32-E72D297353CC}">
              <c16:uniqueId val="{00000000-FA92-4D27-ABB5-F1699E00634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19.93</c:v>
                </c:pt>
                <c:pt idx="3">
                  <c:v>21.94</c:v>
                </c:pt>
                <c:pt idx="4">
                  <c:v>22.89</c:v>
                </c:pt>
              </c:numCache>
            </c:numRef>
          </c:val>
          <c:smooth val="0"/>
          <c:extLst>
            <c:ext xmlns:c16="http://schemas.microsoft.com/office/drawing/2014/chart" uri="{C3380CC4-5D6E-409C-BE32-E72D297353CC}">
              <c16:uniqueId val="{00000001-FA92-4D27-ABB5-F1699E00634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E09-409A-933E-083113A03E7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E09-409A-933E-083113A03E7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3CB-454F-AC1D-C7B972CC3E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18.2</c:v>
                </c:pt>
                <c:pt idx="3">
                  <c:v>19.059999999999999</c:v>
                </c:pt>
                <c:pt idx="4">
                  <c:v>31.07</c:v>
                </c:pt>
              </c:numCache>
            </c:numRef>
          </c:val>
          <c:smooth val="0"/>
          <c:extLst>
            <c:ext xmlns:c16="http://schemas.microsoft.com/office/drawing/2014/chart" uri="{C3380CC4-5D6E-409C-BE32-E72D297353CC}">
              <c16:uniqueId val="{00000001-63CB-454F-AC1D-C7B972CC3E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6.29</c:v>
                </c:pt>
                <c:pt idx="3">
                  <c:v>11.68</c:v>
                </c:pt>
                <c:pt idx="4">
                  <c:v>42.93</c:v>
                </c:pt>
              </c:numCache>
            </c:numRef>
          </c:val>
          <c:extLst>
            <c:ext xmlns:c16="http://schemas.microsoft.com/office/drawing/2014/chart" uri="{C3380CC4-5D6E-409C-BE32-E72D297353CC}">
              <c16:uniqueId val="{00000000-FE13-4C6B-905C-4F0528FA4F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48.56</c:v>
                </c:pt>
                <c:pt idx="3">
                  <c:v>47.58</c:v>
                </c:pt>
                <c:pt idx="4">
                  <c:v>51.09</c:v>
                </c:pt>
              </c:numCache>
            </c:numRef>
          </c:val>
          <c:smooth val="0"/>
          <c:extLst>
            <c:ext xmlns:c16="http://schemas.microsoft.com/office/drawing/2014/chart" uri="{C3380CC4-5D6E-409C-BE32-E72D297353CC}">
              <c16:uniqueId val="{00000001-FE13-4C6B-905C-4F0528FA4F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8815.58</c:v>
                </c:pt>
                <c:pt idx="3">
                  <c:v>5587.05</c:v>
                </c:pt>
                <c:pt idx="4">
                  <c:v>5830.74</c:v>
                </c:pt>
              </c:numCache>
            </c:numRef>
          </c:val>
          <c:extLst>
            <c:ext xmlns:c16="http://schemas.microsoft.com/office/drawing/2014/chart" uri="{C3380CC4-5D6E-409C-BE32-E72D297353CC}">
              <c16:uniqueId val="{00000000-B9D6-4CD8-BFA9-26AB94704E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1245.0999999999999</c:v>
                </c:pt>
                <c:pt idx="3">
                  <c:v>1108.8</c:v>
                </c:pt>
                <c:pt idx="4">
                  <c:v>1194.56</c:v>
                </c:pt>
              </c:numCache>
            </c:numRef>
          </c:val>
          <c:smooth val="0"/>
          <c:extLst>
            <c:ext xmlns:c16="http://schemas.microsoft.com/office/drawing/2014/chart" uri="{C3380CC4-5D6E-409C-BE32-E72D297353CC}">
              <c16:uniqueId val="{00000001-B9D6-4CD8-BFA9-26AB94704E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59.02</c:v>
                </c:pt>
                <c:pt idx="3">
                  <c:v>61.09</c:v>
                </c:pt>
                <c:pt idx="4">
                  <c:v>59.82</c:v>
                </c:pt>
              </c:numCache>
            </c:numRef>
          </c:val>
          <c:extLst>
            <c:ext xmlns:c16="http://schemas.microsoft.com/office/drawing/2014/chart" uri="{C3380CC4-5D6E-409C-BE32-E72D297353CC}">
              <c16:uniqueId val="{00000000-B7CF-4059-AD88-F8CB7E276A6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79.77</c:v>
                </c:pt>
                <c:pt idx="3">
                  <c:v>79.63</c:v>
                </c:pt>
                <c:pt idx="4">
                  <c:v>76.78</c:v>
                </c:pt>
              </c:numCache>
            </c:numRef>
          </c:val>
          <c:smooth val="0"/>
          <c:extLst>
            <c:ext xmlns:c16="http://schemas.microsoft.com/office/drawing/2014/chart" uri="{C3380CC4-5D6E-409C-BE32-E72D297353CC}">
              <c16:uniqueId val="{00000001-B7CF-4059-AD88-F8CB7E276A6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287.14999999999998</c:v>
                </c:pt>
                <c:pt idx="3">
                  <c:v>278.5</c:v>
                </c:pt>
                <c:pt idx="4">
                  <c:v>284.87</c:v>
                </c:pt>
              </c:numCache>
            </c:numRef>
          </c:val>
          <c:extLst>
            <c:ext xmlns:c16="http://schemas.microsoft.com/office/drawing/2014/chart" uri="{C3380CC4-5D6E-409C-BE32-E72D297353CC}">
              <c16:uniqueId val="{00000000-68C3-4776-90AF-C45F92D3942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214.56</c:v>
                </c:pt>
                <c:pt idx="3">
                  <c:v>213.66</c:v>
                </c:pt>
                <c:pt idx="4">
                  <c:v>224.31</c:v>
                </c:pt>
              </c:numCache>
            </c:numRef>
          </c:val>
          <c:smooth val="0"/>
          <c:extLst>
            <c:ext xmlns:c16="http://schemas.microsoft.com/office/drawing/2014/chart" uri="{C3380CC4-5D6E-409C-BE32-E72D297353CC}">
              <c16:uniqueId val="{00000001-68C3-4776-90AF-C45F92D3942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52.5</c:v>
                </c:pt>
                <c:pt idx="3">
                  <c:v>56.05</c:v>
                </c:pt>
                <c:pt idx="4">
                  <c:v>56.42</c:v>
                </c:pt>
              </c:numCache>
            </c:numRef>
          </c:val>
          <c:extLst>
            <c:ext xmlns:c16="http://schemas.microsoft.com/office/drawing/2014/chart" uri="{C3380CC4-5D6E-409C-BE32-E72D297353CC}">
              <c16:uniqueId val="{00000000-3875-4E3C-BE94-5E40BA1A11E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49.47</c:v>
                </c:pt>
                <c:pt idx="3">
                  <c:v>48.19</c:v>
                </c:pt>
                <c:pt idx="4">
                  <c:v>47.32</c:v>
                </c:pt>
              </c:numCache>
            </c:numRef>
          </c:val>
          <c:smooth val="0"/>
          <c:extLst>
            <c:ext xmlns:c16="http://schemas.microsoft.com/office/drawing/2014/chart" uri="{C3380CC4-5D6E-409C-BE32-E72D297353CC}">
              <c16:uniqueId val="{00000001-3875-4E3C-BE94-5E40BA1A11E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37.18</c:v>
                </c:pt>
                <c:pt idx="3">
                  <c:v>40.89</c:v>
                </c:pt>
                <c:pt idx="4">
                  <c:v>42.49</c:v>
                </c:pt>
              </c:numCache>
            </c:numRef>
          </c:val>
          <c:extLst>
            <c:ext xmlns:c16="http://schemas.microsoft.com/office/drawing/2014/chart" uri="{C3380CC4-5D6E-409C-BE32-E72D297353CC}">
              <c16:uniqueId val="{00000000-DF19-46A2-8C13-E1D7DDAB79F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82.06</c:v>
                </c:pt>
                <c:pt idx="3">
                  <c:v>82.26</c:v>
                </c:pt>
                <c:pt idx="4">
                  <c:v>81.33</c:v>
                </c:pt>
              </c:numCache>
            </c:numRef>
          </c:val>
          <c:smooth val="0"/>
          <c:extLst>
            <c:ext xmlns:c16="http://schemas.microsoft.com/office/drawing/2014/chart" uri="{C3380CC4-5D6E-409C-BE32-E72D297353CC}">
              <c16:uniqueId val="{00000001-DF19-46A2-8C13-E1D7DDAB79F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7" zoomScale="115" zoomScaleNormal="115" workbookViewId="0">
      <selection activeCell="BW101" sqref="BW10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青森県　むつ市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自治体職員</v>
      </c>
      <c r="AE8" s="66"/>
      <c r="AF8" s="66"/>
      <c r="AG8" s="66"/>
      <c r="AH8" s="66"/>
      <c r="AI8" s="66"/>
      <c r="AJ8" s="66"/>
      <c r="AK8" s="3"/>
      <c r="AL8" s="46">
        <f>データ!S6</f>
        <v>53884</v>
      </c>
      <c r="AM8" s="46"/>
      <c r="AN8" s="46"/>
      <c r="AO8" s="46"/>
      <c r="AP8" s="46"/>
      <c r="AQ8" s="46"/>
      <c r="AR8" s="46"/>
      <c r="AS8" s="46"/>
      <c r="AT8" s="45">
        <f>データ!T6</f>
        <v>864.2</v>
      </c>
      <c r="AU8" s="45"/>
      <c r="AV8" s="45"/>
      <c r="AW8" s="45"/>
      <c r="AX8" s="45"/>
      <c r="AY8" s="45"/>
      <c r="AZ8" s="45"/>
      <c r="BA8" s="45"/>
      <c r="BB8" s="45">
        <f>データ!U6</f>
        <v>62.35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44.77</v>
      </c>
      <c r="J10" s="45"/>
      <c r="K10" s="45"/>
      <c r="L10" s="45"/>
      <c r="M10" s="45"/>
      <c r="N10" s="45"/>
      <c r="O10" s="45"/>
      <c r="P10" s="45">
        <f>データ!P6</f>
        <v>16.670000000000002</v>
      </c>
      <c r="Q10" s="45"/>
      <c r="R10" s="45"/>
      <c r="S10" s="45"/>
      <c r="T10" s="45"/>
      <c r="U10" s="45"/>
      <c r="V10" s="45"/>
      <c r="W10" s="45">
        <f>データ!Q6</f>
        <v>87.92</v>
      </c>
      <c r="X10" s="45"/>
      <c r="Y10" s="45"/>
      <c r="Z10" s="45"/>
      <c r="AA10" s="45"/>
      <c r="AB10" s="45"/>
      <c r="AC10" s="45"/>
      <c r="AD10" s="46">
        <f>データ!R6</f>
        <v>3300</v>
      </c>
      <c r="AE10" s="46"/>
      <c r="AF10" s="46"/>
      <c r="AG10" s="46"/>
      <c r="AH10" s="46"/>
      <c r="AI10" s="46"/>
      <c r="AJ10" s="46"/>
      <c r="AK10" s="2"/>
      <c r="AL10" s="46">
        <f>データ!V6</f>
        <v>8889</v>
      </c>
      <c r="AM10" s="46"/>
      <c r="AN10" s="46"/>
      <c r="AO10" s="46"/>
      <c r="AP10" s="46"/>
      <c r="AQ10" s="46"/>
      <c r="AR10" s="46"/>
      <c r="AS10" s="46"/>
      <c r="AT10" s="45">
        <f>データ!W6</f>
        <v>3.88</v>
      </c>
      <c r="AU10" s="45"/>
      <c r="AV10" s="45"/>
      <c r="AW10" s="45"/>
      <c r="AX10" s="45"/>
      <c r="AY10" s="45"/>
      <c r="AZ10" s="45"/>
      <c r="BA10" s="45"/>
      <c r="BB10" s="45">
        <f>データ!X6</f>
        <v>2290.98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4gI5E0HWtDSQP0Oym+Z14VNCUNqKgwA01S1IAvi8e/qdxGu8x8RFRPYGVYX6lZKvelQ9ttgUPRsF5rafpMSZ4A==" saltValue="SZgouePrEOhTWM7lWKWgX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22080</v>
      </c>
      <c r="D6" s="19">
        <f t="shared" si="3"/>
        <v>46</v>
      </c>
      <c r="E6" s="19">
        <f t="shared" si="3"/>
        <v>17</v>
      </c>
      <c r="F6" s="19">
        <f t="shared" si="3"/>
        <v>1</v>
      </c>
      <c r="G6" s="19">
        <f t="shared" si="3"/>
        <v>0</v>
      </c>
      <c r="H6" s="19" t="str">
        <f t="shared" si="3"/>
        <v>青森県　むつ市</v>
      </c>
      <c r="I6" s="19" t="str">
        <f t="shared" si="3"/>
        <v>法適用</v>
      </c>
      <c r="J6" s="19" t="str">
        <f t="shared" si="3"/>
        <v>下水道事業</v>
      </c>
      <c r="K6" s="19" t="str">
        <f t="shared" si="3"/>
        <v>公共下水道</v>
      </c>
      <c r="L6" s="19" t="str">
        <f t="shared" si="3"/>
        <v>Cd2</v>
      </c>
      <c r="M6" s="19" t="str">
        <f t="shared" si="3"/>
        <v>自治体職員</v>
      </c>
      <c r="N6" s="20" t="str">
        <f t="shared" si="3"/>
        <v>-</v>
      </c>
      <c r="O6" s="20">
        <f t="shared" si="3"/>
        <v>44.77</v>
      </c>
      <c r="P6" s="20">
        <f t="shared" si="3"/>
        <v>16.670000000000002</v>
      </c>
      <c r="Q6" s="20">
        <f t="shared" si="3"/>
        <v>87.92</v>
      </c>
      <c r="R6" s="20">
        <f t="shared" si="3"/>
        <v>3300</v>
      </c>
      <c r="S6" s="20">
        <f t="shared" si="3"/>
        <v>53884</v>
      </c>
      <c r="T6" s="20">
        <f t="shared" si="3"/>
        <v>864.2</v>
      </c>
      <c r="U6" s="20">
        <f t="shared" si="3"/>
        <v>62.35</v>
      </c>
      <c r="V6" s="20">
        <f t="shared" si="3"/>
        <v>8889</v>
      </c>
      <c r="W6" s="20">
        <f t="shared" si="3"/>
        <v>3.88</v>
      </c>
      <c r="X6" s="20">
        <f t="shared" si="3"/>
        <v>2290.98</v>
      </c>
      <c r="Y6" s="21" t="str">
        <f>IF(Y7="",NA(),Y7)</f>
        <v>-</v>
      </c>
      <c r="Z6" s="21" t="str">
        <f t="shared" ref="Z6:AH6" si="4">IF(Z7="",NA(),Z7)</f>
        <v>-</v>
      </c>
      <c r="AA6" s="21">
        <f t="shared" si="4"/>
        <v>101.09</v>
      </c>
      <c r="AB6" s="21">
        <f t="shared" si="4"/>
        <v>104.87</v>
      </c>
      <c r="AC6" s="21">
        <f t="shared" si="4"/>
        <v>109.05</v>
      </c>
      <c r="AD6" s="21" t="str">
        <f t="shared" si="4"/>
        <v>-</v>
      </c>
      <c r="AE6" s="21" t="str">
        <f t="shared" si="4"/>
        <v>-</v>
      </c>
      <c r="AF6" s="21">
        <f t="shared" si="4"/>
        <v>107.81</v>
      </c>
      <c r="AG6" s="21">
        <f t="shared" si="4"/>
        <v>107.54</v>
      </c>
      <c r="AH6" s="21">
        <f t="shared" si="4"/>
        <v>107.19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18.2</v>
      </c>
      <c r="AR6" s="21">
        <f t="shared" si="5"/>
        <v>19.059999999999999</v>
      </c>
      <c r="AS6" s="21">
        <f t="shared" si="5"/>
        <v>31.07</v>
      </c>
      <c r="AT6" s="20" t="str">
        <f>IF(AT7="","",IF(AT7="-","【-】","【"&amp;SUBSTITUTE(TEXT(AT7,"#,##0.00"),"-","△")&amp;"】"))</f>
        <v>【3.15】</v>
      </c>
      <c r="AU6" s="21" t="str">
        <f>IF(AU7="",NA(),AU7)</f>
        <v>-</v>
      </c>
      <c r="AV6" s="21" t="str">
        <f t="shared" ref="AV6:BD6" si="6">IF(AV7="",NA(),AV7)</f>
        <v>-</v>
      </c>
      <c r="AW6" s="21">
        <f t="shared" si="6"/>
        <v>6.29</v>
      </c>
      <c r="AX6" s="21">
        <f t="shared" si="6"/>
        <v>11.68</v>
      </c>
      <c r="AY6" s="21">
        <f t="shared" si="6"/>
        <v>42.93</v>
      </c>
      <c r="AZ6" s="21" t="str">
        <f t="shared" si="6"/>
        <v>-</v>
      </c>
      <c r="BA6" s="21" t="str">
        <f t="shared" si="6"/>
        <v>-</v>
      </c>
      <c r="BB6" s="21">
        <f t="shared" si="6"/>
        <v>48.56</v>
      </c>
      <c r="BC6" s="21">
        <f t="shared" si="6"/>
        <v>47.58</v>
      </c>
      <c r="BD6" s="21">
        <f t="shared" si="6"/>
        <v>51.09</v>
      </c>
      <c r="BE6" s="20" t="str">
        <f>IF(BE7="","",IF(BE7="-","【-】","【"&amp;SUBSTITUTE(TEXT(BE7,"#,##0.00"),"-","△")&amp;"】"))</f>
        <v>【73.44】</v>
      </c>
      <c r="BF6" s="21" t="str">
        <f>IF(BF7="",NA(),BF7)</f>
        <v>-</v>
      </c>
      <c r="BG6" s="21" t="str">
        <f t="shared" ref="BG6:BO6" si="7">IF(BG7="",NA(),BG7)</f>
        <v>-</v>
      </c>
      <c r="BH6" s="21">
        <f t="shared" si="7"/>
        <v>8815.58</v>
      </c>
      <c r="BI6" s="21">
        <f t="shared" si="7"/>
        <v>5587.05</v>
      </c>
      <c r="BJ6" s="21">
        <f t="shared" si="7"/>
        <v>5830.74</v>
      </c>
      <c r="BK6" s="21" t="str">
        <f t="shared" si="7"/>
        <v>-</v>
      </c>
      <c r="BL6" s="21" t="str">
        <f t="shared" si="7"/>
        <v>-</v>
      </c>
      <c r="BM6" s="21">
        <f t="shared" si="7"/>
        <v>1245.0999999999999</v>
      </c>
      <c r="BN6" s="21">
        <f t="shared" si="7"/>
        <v>1108.8</v>
      </c>
      <c r="BO6" s="21">
        <f t="shared" si="7"/>
        <v>1194.56</v>
      </c>
      <c r="BP6" s="20" t="str">
        <f>IF(BP7="","",IF(BP7="-","【-】","【"&amp;SUBSTITUTE(TEXT(BP7,"#,##0.00"),"-","△")&amp;"】"))</f>
        <v>【652.82】</v>
      </c>
      <c r="BQ6" s="21" t="str">
        <f>IF(BQ7="",NA(),BQ7)</f>
        <v>-</v>
      </c>
      <c r="BR6" s="21" t="str">
        <f t="shared" ref="BR6:BZ6" si="8">IF(BR7="",NA(),BR7)</f>
        <v>-</v>
      </c>
      <c r="BS6" s="21">
        <f t="shared" si="8"/>
        <v>59.02</v>
      </c>
      <c r="BT6" s="21">
        <f t="shared" si="8"/>
        <v>61.09</v>
      </c>
      <c r="BU6" s="21">
        <f t="shared" si="8"/>
        <v>59.82</v>
      </c>
      <c r="BV6" s="21" t="str">
        <f t="shared" si="8"/>
        <v>-</v>
      </c>
      <c r="BW6" s="21" t="str">
        <f t="shared" si="8"/>
        <v>-</v>
      </c>
      <c r="BX6" s="21">
        <f t="shared" si="8"/>
        <v>79.77</v>
      </c>
      <c r="BY6" s="21">
        <f t="shared" si="8"/>
        <v>79.63</v>
      </c>
      <c r="BZ6" s="21">
        <f t="shared" si="8"/>
        <v>76.78</v>
      </c>
      <c r="CA6" s="20" t="str">
        <f>IF(CA7="","",IF(CA7="-","【-】","【"&amp;SUBSTITUTE(TEXT(CA7,"#,##0.00"),"-","△")&amp;"】"))</f>
        <v>【97.61】</v>
      </c>
      <c r="CB6" s="21" t="str">
        <f>IF(CB7="",NA(),CB7)</f>
        <v>-</v>
      </c>
      <c r="CC6" s="21" t="str">
        <f t="shared" ref="CC6:CK6" si="9">IF(CC7="",NA(),CC7)</f>
        <v>-</v>
      </c>
      <c r="CD6" s="21">
        <f t="shared" si="9"/>
        <v>287.14999999999998</v>
      </c>
      <c r="CE6" s="21">
        <f t="shared" si="9"/>
        <v>278.5</v>
      </c>
      <c r="CF6" s="21">
        <f t="shared" si="9"/>
        <v>284.87</v>
      </c>
      <c r="CG6" s="21" t="str">
        <f t="shared" si="9"/>
        <v>-</v>
      </c>
      <c r="CH6" s="21" t="str">
        <f t="shared" si="9"/>
        <v>-</v>
      </c>
      <c r="CI6" s="21">
        <f t="shared" si="9"/>
        <v>214.56</v>
      </c>
      <c r="CJ6" s="21">
        <f t="shared" si="9"/>
        <v>213.66</v>
      </c>
      <c r="CK6" s="21">
        <f t="shared" si="9"/>
        <v>224.31</v>
      </c>
      <c r="CL6" s="20" t="str">
        <f>IF(CL7="","",IF(CL7="-","【-】","【"&amp;SUBSTITUTE(TEXT(CL7,"#,##0.00"),"-","△")&amp;"】"))</f>
        <v>【138.29】</v>
      </c>
      <c r="CM6" s="21" t="str">
        <f>IF(CM7="",NA(),CM7)</f>
        <v>-</v>
      </c>
      <c r="CN6" s="21" t="str">
        <f t="shared" ref="CN6:CV6" si="10">IF(CN7="",NA(),CN7)</f>
        <v>-</v>
      </c>
      <c r="CO6" s="21">
        <f t="shared" si="10"/>
        <v>52.5</v>
      </c>
      <c r="CP6" s="21">
        <f t="shared" si="10"/>
        <v>56.05</v>
      </c>
      <c r="CQ6" s="21">
        <f t="shared" si="10"/>
        <v>56.42</v>
      </c>
      <c r="CR6" s="21" t="str">
        <f t="shared" si="10"/>
        <v>-</v>
      </c>
      <c r="CS6" s="21" t="str">
        <f t="shared" si="10"/>
        <v>-</v>
      </c>
      <c r="CT6" s="21">
        <f t="shared" si="10"/>
        <v>49.47</v>
      </c>
      <c r="CU6" s="21">
        <f t="shared" si="10"/>
        <v>48.19</v>
      </c>
      <c r="CV6" s="21">
        <f t="shared" si="10"/>
        <v>47.32</v>
      </c>
      <c r="CW6" s="20" t="str">
        <f>IF(CW7="","",IF(CW7="-","【-】","【"&amp;SUBSTITUTE(TEXT(CW7,"#,##0.00"),"-","△")&amp;"】"))</f>
        <v>【59.10】</v>
      </c>
      <c r="CX6" s="21" t="str">
        <f>IF(CX7="",NA(),CX7)</f>
        <v>-</v>
      </c>
      <c r="CY6" s="21" t="str">
        <f t="shared" ref="CY6:DG6" si="11">IF(CY7="",NA(),CY7)</f>
        <v>-</v>
      </c>
      <c r="CZ6" s="21">
        <f t="shared" si="11"/>
        <v>37.18</v>
      </c>
      <c r="DA6" s="21">
        <f t="shared" si="11"/>
        <v>40.89</v>
      </c>
      <c r="DB6" s="21">
        <f t="shared" si="11"/>
        <v>42.49</v>
      </c>
      <c r="DC6" s="21" t="str">
        <f t="shared" si="11"/>
        <v>-</v>
      </c>
      <c r="DD6" s="21" t="str">
        <f t="shared" si="11"/>
        <v>-</v>
      </c>
      <c r="DE6" s="21">
        <f t="shared" si="11"/>
        <v>82.06</v>
      </c>
      <c r="DF6" s="21">
        <f t="shared" si="11"/>
        <v>82.26</v>
      </c>
      <c r="DG6" s="21">
        <f t="shared" si="11"/>
        <v>81.33</v>
      </c>
      <c r="DH6" s="20" t="str">
        <f>IF(DH7="","",IF(DH7="-","【-】","【"&amp;SUBSTITUTE(TEXT(DH7,"#,##0.00"),"-","△")&amp;"】"))</f>
        <v>【95.82】</v>
      </c>
      <c r="DI6" s="21" t="str">
        <f>IF(DI7="",NA(),DI7)</f>
        <v>-</v>
      </c>
      <c r="DJ6" s="21" t="str">
        <f t="shared" ref="DJ6:DR6" si="12">IF(DJ7="",NA(),DJ7)</f>
        <v>-</v>
      </c>
      <c r="DK6" s="21">
        <f t="shared" si="12"/>
        <v>3.71</v>
      </c>
      <c r="DL6" s="21">
        <f t="shared" si="12"/>
        <v>6.44</v>
      </c>
      <c r="DM6" s="21">
        <f t="shared" si="12"/>
        <v>9.23</v>
      </c>
      <c r="DN6" s="21" t="str">
        <f t="shared" si="12"/>
        <v>-</v>
      </c>
      <c r="DO6" s="21" t="str">
        <f t="shared" si="12"/>
        <v>-</v>
      </c>
      <c r="DP6" s="21">
        <f t="shared" si="12"/>
        <v>19.93</v>
      </c>
      <c r="DQ6" s="21">
        <f t="shared" si="12"/>
        <v>21.94</v>
      </c>
      <c r="DR6" s="21">
        <f t="shared" si="12"/>
        <v>22.89</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【7.62】</v>
      </c>
      <c r="EE6" s="21" t="str">
        <f>IF(EE7="",NA(),EE7)</f>
        <v>-</v>
      </c>
      <c r="EF6" s="21" t="str">
        <f t="shared" ref="EF6:EN6" si="14">IF(EF7="",NA(),EF7)</f>
        <v>-</v>
      </c>
      <c r="EG6" s="21">
        <f t="shared" si="14"/>
        <v>2.86</v>
      </c>
      <c r="EH6" s="21">
        <f t="shared" si="14"/>
        <v>6.67</v>
      </c>
      <c r="EI6" s="21">
        <f t="shared" si="14"/>
        <v>1.32</v>
      </c>
      <c r="EJ6" s="21" t="str">
        <f t="shared" si="14"/>
        <v>-</v>
      </c>
      <c r="EK6" s="21" t="str">
        <f t="shared" si="14"/>
        <v>-</v>
      </c>
      <c r="EL6" s="21">
        <f t="shared" si="14"/>
        <v>0.32</v>
      </c>
      <c r="EM6" s="21">
        <f t="shared" si="14"/>
        <v>0.1</v>
      </c>
      <c r="EN6" s="21">
        <f t="shared" si="14"/>
        <v>0.09</v>
      </c>
      <c r="EO6" s="20" t="str">
        <f>IF(EO7="","",IF(EO7="-","【-】","【"&amp;SUBSTITUTE(TEXT(EO7,"#,##0.00"),"-","△")&amp;"】"))</f>
        <v>【0.23】</v>
      </c>
    </row>
    <row r="7" spans="1:148" s="22" customFormat="1" x14ac:dyDescent="0.2">
      <c r="A7" s="14"/>
      <c r="B7" s="23">
        <v>2022</v>
      </c>
      <c r="C7" s="23">
        <v>22080</v>
      </c>
      <c r="D7" s="23">
        <v>46</v>
      </c>
      <c r="E7" s="23">
        <v>17</v>
      </c>
      <c r="F7" s="23">
        <v>1</v>
      </c>
      <c r="G7" s="23">
        <v>0</v>
      </c>
      <c r="H7" s="23" t="s">
        <v>96</v>
      </c>
      <c r="I7" s="23" t="s">
        <v>97</v>
      </c>
      <c r="J7" s="23" t="s">
        <v>98</v>
      </c>
      <c r="K7" s="23" t="s">
        <v>99</v>
      </c>
      <c r="L7" s="23" t="s">
        <v>100</v>
      </c>
      <c r="M7" s="23" t="s">
        <v>101</v>
      </c>
      <c r="N7" s="24" t="s">
        <v>102</v>
      </c>
      <c r="O7" s="24">
        <v>44.77</v>
      </c>
      <c r="P7" s="24">
        <v>16.670000000000002</v>
      </c>
      <c r="Q7" s="24">
        <v>87.92</v>
      </c>
      <c r="R7" s="24">
        <v>3300</v>
      </c>
      <c r="S7" s="24">
        <v>53884</v>
      </c>
      <c r="T7" s="24">
        <v>864.2</v>
      </c>
      <c r="U7" s="24">
        <v>62.35</v>
      </c>
      <c r="V7" s="24">
        <v>8889</v>
      </c>
      <c r="W7" s="24">
        <v>3.88</v>
      </c>
      <c r="X7" s="24">
        <v>2290.98</v>
      </c>
      <c r="Y7" s="24" t="s">
        <v>102</v>
      </c>
      <c r="Z7" s="24" t="s">
        <v>102</v>
      </c>
      <c r="AA7" s="24">
        <v>101.09</v>
      </c>
      <c r="AB7" s="24">
        <v>104.87</v>
      </c>
      <c r="AC7" s="24">
        <v>109.05</v>
      </c>
      <c r="AD7" s="24" t="s">
        <v>102</v>
      </c>
      <c r="AE7" s="24" t="s">
        <v>102</v>
      </c>
      <c r="AF7" s="24">
        <v>107.81</v>
      </c>
      <c r="AG7" s="24">
        <v>107.54</v>
      </c>
      <c r="AH7" s="24">
        <v>107.19</v>
      </c>
      <c r="AI7" s="24">
        <v>106.11</v>
      </c>
      <c r="AJ7" s="24" t="s">
        <v>102</v>
      </c>
      <c r="AK7" s="24" t="s">
        <v>102</v>
      </c>
      <c r="AL7" s="24">
        <v>0</v>
      </c>
      <c r="AM7" s="24">
        <v>0</v>
      </c>
      <c r="AN7" s="24">
        <v>0</v>
      </c>
      <c r="AO7" s="24" t="s">
        <v>102</v>
      </c>
      <c r="AP7" s="24" t="s">
        <v>102</v>
      </c>
      <c r="AQ7" s="24">
        <v>18.2</v>
      </c>
      <c r="AR7" s="24">
        <v>19.059999999999999</v>
      </c>
      <c r="AS7" s="24">
        <v>31.07</v>
      </c>
      <c r="AT7" s="24">
        <v>3.15</v>
      </c>
      <c r="AU7" s="24" t="s">
        <v>102</v>
      </c>
      <c r="AV7" s="24" t="s">
        <v>102</v>
      </c>
      <c r="AW7" s="24">
        <v>6.29</v>
      </c>
      <c r="AX7" s="24">
        <v>11.68</v>
      </c>
      <c r="AY7" s="24">
        <v>42.93</v>
      </c>
      <c r="AZ7" s="24" t="s">
        <v>102</v>
      </c>
      <c r="BA7" s="24" t="s">
        <v>102</v>
      </c>
      <c r="BB7" s="24">
        <v>48.56</v>
      </c>
      <c r="BC7" s="24">
        <v>47.58</v>
      </c>
      <c r="BD7" s="24">
        <v>51.09</v>
      </c>
      <c r="BE7" s="24">
        <v>73.44</v>
      </c>
      <c r="BF7" s="24" t="s">
        <v>102</v>
      </c>
      <c r="BG7" s="24" t="s">
        <v>102</v>
      </c>
      <c r="BH7" s="24">
        <v>8815.58</v>
      </c>
      <c r="BI7" s="24">
        <v>5587.05</v>
      </c>
      <c r="BJ7" s="24">
        <v>5830.74</v>
      </c>
      <c r="BK7" s="24" t="s">
        <v>102</v>
      </c>
      <c r="BL7" s="24" t="s">
        <v>102</v>
      </c>
      <c r="BM7" s="24">
        <v>1245.0999999999999</v>
      </c>
      <c r="BN7" s="24">
        <v>1108.8</v>
      </c>
      <c r="BO7" s="24">
        <v>1194.56</v>
      </c>
      <c r="BP7" s="24">
        <v>652.82000000000005</v>
      </c>
      <c r="BQ7" s="24" t="s">
        <v>102</v>
      </c>
      <c r="BR7" s="24" t="s">
        <v>102</v>
      </c>
      <c r="BS7" s="24">
        <v>59.02</v>
      </c>
      <c r="BT7" s="24">
        <v>61.09</v>
      </c>
      <c r="BU7" s="24">
        <v>59.82</v>
      </c>
      <c r="BV7" s="24" t="s">
        <v>102</v>
      </c>
      <c r="BW7" s="24" t="s">
        <v>102</v>
      </c>
      <c r="BX7" s="24">
        <v>79.77</v>
      </c>
      <c r="BY7" s="24">
        <v>79.63</v>
      </c>
      <c r="BZ7" s="24">
        <v>76.78</v>
      </c>
      <c r="CA7" s="24">
        <v>97.61</v>
      </c>
      <c r="CB7" s="24" t="s">
        <v>102</v>
      </c>
      <c r="CC7" s="24" t="s">
        <v>102</v>
      </c>
      <c r="CD7" s="24">
        <v>287.14999999999998</v>
      </c>
      <c r="CE7" s="24">
        <v>278.5</v>
      </c>
      <c r="CF7" s="24">
        <v>284.87</v>
      </c>
      <c r="CG7" s="24" t="s">
        <v>102</v>
      </c>
      <c r="CH7" s="24" t="s">
        <v>102</v>
      </c>
      <c r="CI7" s="24">
        <v>214.56</v>
      </c>
      <c r="CJ7" s="24">
        <v>213.66</v>
      </c>
      <c r="CK7" s="24">
        <v>224.31</v>
      </c>
      <c r="CL7" s="24">
        <v>138.29</v>
      </c>
      <c r="CM7" s="24" t="s">
        <v>102</v>
      </c>
      <c r="CN7" s="24" t="s">
        <v>102</v>
      </c>
      <c r="CO7" s="24">
        <v>52.5</v>
      </c>
      <c r="CP7" s="24">
        <v>56.05</v>
      </c>
      <c r="CQ7" s="24">
        <v>56.42</v>
      </c>
      <c r="CR7" s="24" t="s">
        <v>102</v>
      </c>
      <c r="CS7" s="24" t="s">
        <v>102</v>
      </c>
      <c r="CT7" s="24">
        <v>49.47</v>
      </c>
      <c r="CU7" s="24">
        <v>48.19</v>
      </c>
      <c r="CV7" s="24">
        <v>47.32</v>
      </c>
      <c r="CW7" s="24">
        <v>59.1</v>
      </c>
      <c r="CX7" s="24" t="s">
        <v>102</v>
      </c>
      <c r="CY7" s="24" t="s">
        <v>102</v>
      </c>
      <c r="CZ7" s="24">
        <v>37.18</v>
      </c>
      <c r="DA7" s="24">
        <v>40.89</v>
      </c>
      <c r="DB7" s="24">
        <v>42.49</v>
      </c>
      <c r="DC7" s="24" t="s">
        <v>102</v>
      </c>
      <c r="DD7" s="24" t="s">
        <v>102</v>
      </c>
      <c r="DE7" s="24">
        <v>82.06</v>
      </c>
      <c r="DF7" s="24">
        <v>82.26</v>
      </c>
      <c r="DG7" s="24">
        <v>81.33</v>
      </c>
      <c r="DH7" s="24">
        <v>95.82</v>
      </c>
      <c r="DI7" s="24" t="s">
        <v>102</v>
      </c>
      <c r="DJ7" s="24" t="s">
        <v>102</v>
      </c>
      <c r="DK7" s="24">
        <v>3.71</v>
      </c>
      <c r="DL7" s="24">
        <v>6.44</v>
      </c>
      <c r="DM7" s="24">
        <v>9.23</v>
      </c>
      <c r="DN7" s="24" t="s">
        <v>102</v>
      </c>
      <c r="DO7" s="24" t="s">
        <v>102</v>
      </c>
      <c r="DP7" s="24">
        <v>19.93</v>
      </c>
      <c r="DQ7" s="24">
        <v>21.94</v>
      </c>
      <c r="DR7" s="24">
        <v>22.89</v>
      </c>
      <c r="DS7" s="24">
        <v>39.74</v>
      </c>
      <c r="DT7" s="24" t="s">
        <v>102</v>
      </c>
      <c r="DU7" s="24" t="s">
        <v>102</v>
      </c>
      <c r="DV7" s="24">
        <v>0</v>
      </c>
      <c r="DW7" s="24">
        <v>0</v>
      </c>
      <c r="DX7" s="24">
        <v>0</v>
      </c>
      <c r="DY7" s="24" t="s">
        <v>102</v>
      </c>
      <c r="DZ7" s="24" t="s">
        <v>102</v>
      </c>
      <c r="EA7" s="24">
        <v>0</v>
      </c>
      <c r="EB7" s="24">
        <v>0</v>
      </c>
      <c r="EC7" s="24">
        <v>0</v>
      </c>
      <c r="ED7" s="24">
        <v>7.62</v>
      </c>
      <c r="EE7" s="24" t="s">
        <v>102</v>
      </c>
      <c r="EF7" s="24" t="s">
        <v>102</v>
      </c>
      <c r="EG7" s="24">
        <v>2.86</v>
      </c>
      <c r="EH7" s="24">
        <v>6.67</v>
      </c>
      <c r="EI7" s="24">
        <v>1.32</v>
      </c>
      <c r="EJ7" s="24" t="s">
        <v>102</v>
      </c>
      <c r="EK7" s="24" t="s">
        <v>102</v>
      </c>
      <c r="EL7" s="24">
        <v>0.32</v>
      </c>
      <c r="EM7" s="24">
        <v>0.1</v>
      </c>
      <c r="EN7" s="24">
        <v>0.09</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下水道課_有馬</cp:lastModifiedBy>
  <cp:lastPrinted>2024-01-24T07:35:35Z</cp:lastPrinted>
  <dcterms:created xsi:type="dcterms:W3CDTF">2023-12-12T00:42:20Z</dcterms:created>
  <dcterms:modified xsi:type="dcterms:W3CDTF">2024-01-24T20:44:02Z</dcterms:modified>
  <cp:category/>
</cp:coreProperties>
</file>