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14駐車場〇\07三沢市\"/>
    </mc:Choice>
  </mc:AlternateContent>
  <xr:revisionPtr revIDLastSave="0" documentId="13_ncr:1_{CFE53D19-4552-421C-BFCB-3BB59F3AFB94}" xr6:coauthVersionLast="36" xr6:coauthVersionMax="47" xr10:uidLastSave="{00000000-0000-0000-0000-000000000000}"/>
  <workbookProtection workbookAlgorithmName="SHA-512" workbookHashValue="E6BUG0Z/PTEBYMyv48bcOGfJkg1FToVcmjf7+yIxqX0DSW2GeyKe114zXlJQIhMiJFJ4gqNDoE6EgG5rCxdENA==" workbookSaltValue="T+hFE2x43kkFXWmm9I+iMA==" workbookSpinCount="100000" lockStructure="1"/>
  <bookViews>
    <workbookView xWindow="-120" yWindow="-120" windowWidth="28110" windowHeight="182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JV31" i="4" s="1"/>
  <c r="DK7" i="5"/>
  <c r="DI7" i="5"/>
  <c r="MI78" i="4" s="1"/>
  <c r="DH7" i="5"/>
  <c r="DG7" i="5"/>
  <c r="DF7" i="5"/>
  <c r="DE7" i="5"/>
  <c r="DD7" i="5"/>
  <c r="DC7" i="5"/>
  <c r="DB7" i="5"/>
  <c r="DA7" i="5"/>
  <c r="CZ7" i="5"/>
  <c r="CN7" i="5"/>
  <c r="CM7" i="5"/>
  <c r="BZ7" i="5"/>
  <c r="MA53" i="4" s="1"/>
  <c r="BY7" i="5"/>
  <c r="BX7" i="5"/>
  <c r="BW7" i="5"/>
  <c r="BV7" i="5"/>
  <c r="BU7" i="5"/>
  <c r="BT7" i="5"/>
  <c r="LH52" i="4" s="1"/>
  <c r="BS7" i="5"/>
  <c r="BR7" i="5"/>
  <c r="BQ7" i="5"/>
  <c r="BO7" i="5"/>
  <c r="HJ53" i="4" s="1"/>
  <c r="BN7" i="5"/>
  <c r="BM7" i="5"/>
  <c r="BL7" i="5"/>
  <c r="BK7" i="5"/>
  <c r="BJ7" i="5"/>
  <c r="BI7" i="5"/>
  <c r="BH7" i="5"/>
  <c r="BG7" i="5"/>
  <c r="FE52" i="4" s="1"/>
  <c r="BF7" i="5"/>
  <c r="BD7" i="5"/>
  <c r="BC7" i="5"/>
  <c r="BB7" i="5"/>
  <c r="BG53" i="4" s="1"/>
  <c r="BA7" i="5"/>
  <c r="AZ7" i="5"/>
  <c r="AY7" i="5"/>
  <c r="AX7" i="5"/>
  <c r="AW7" i="5"/>
  <c r="AV7" i="5"/>
  <c r="AU7" i="5"/>
  <c r="U52" i="4" s="1"/>
  <c r="AS7" i="5"/>
  <c r="HJ32" i="4" s="1"/>
  <c r="AR7" i="5"/>
  <c r="AQ7" i="5"/>
  <c r="AP7" i="5"/>
  <c r="AO7" i="5"/>
  <c r="AN7" i="5"/>
  <c r="AM7" i="5"/>
  <c r="AL7" i="5"/>
  <c r="AK7" i="5"/>
  <c r="AJ7" i="5"/>
  <c r="AH7" i="5"/>
  <c r="AG7" i="5"/>
  <c r="BZ32" i="4" s="1"/>
  <c r="AF7" i="5"/>
  <c r="BG32" i="4" s="1"/>
  <c r="AE7" i="5"/>
  <c r="AD7" i="5"/>
  <c r="AC7" i="5"/>
  <c r="AB7" i="5"/>
  <c r="AA7" i="5"/>
  <c r="Z7" i="5"/>
  <c r="Y7" i="5"/>
  <c r="X7" i="5"/>
  <c r="W7" i="5"/>
  <c r="JQ10" i="4" s="1"/>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GQ53" i="4"/>
  <c r="FX53" i="4"/>
  <c r="FE53" i="4"/>
  <c r="EL53" i="4"/>
  <c r="CS53" i="4"/>
  <c r="BZ53" i="4"/>
  <c r="AN53" i="4"/>
  <c r="U53" i="4"/>
  <c r="MA52" i="4"/>
  <c r="KO52" i="4"/>
  <c r="JV52" i="4"/>
  <c r="JC52" i="4"/>
  <c r="HJ52" i="4"/>
  <c r="GQ52" i="4"/>
  <c r="FX52" i="4"/>
  <c r="EL52" i="4"/>
  <c r="CS52" i="4"/>
  <c r="BZ52" i="4"/>
  <c r="BG52" i="4"/>
  <c r="AN52" i="4"/>
  <c r="MA32" i="4"/>
  <c r="LH32" i="4"/>
  <c r="KO32" i="4"/>
  <c r="JV32" i="4"/>
  <c r="JC32" i="4"/>
  <c r="GQ32" i="4"/>
  <c r="FX32" i="4"/>
  <c r="FE32" i="4"/>
  <c r="EL32" i="4"/>
  <c r="CS32" i="4"/>
  <c r="AN32" i="4"/>
  <c r="U32" i="4"/>
  <c r="MA31" i="4"/>
  <c r="LH31" i="4"/>
  <c r="KO31" i="4"/>
  <c r="JC31" i="4"/>
  <c r="HJ31" i="4"/>
  <c r="GQ31" i="4"/>
  <c r="FX31" i="4"/>
  <c r="FE31" i="4"/>
  <c r="EL31" i="4"/>
  <c r="CS31" i="4"/>
  <c r="BZ31" i="4"/>
  <c r="BG31" i="4"/>
  <c r="AN31" i="4"/>
  <c r="U31" i="4"/>
  <c r="LJ10" i="4"/>
  <c r="HX10" i="4"/>
  <c r="DU10" i="4"/>
  <c r="CF10" i="4"/>
  <c r="B10" i="4"/>
  <c r="LJ8" i="4"/>
  <c r="JQ8" i="4"/>
  <c r="HX8" i="4"/>
  <c r="FJ8" i="4"/>
  <c r="DU8" i="4"/>
  <c r="CF8" i="4"/>
  <c r="AQ8" i="4"/>
  <c r="B8" i="4"/>
  <c r="BZ76" i="4" l="1"/>
  <c r="MI76" i="4"/>
  <c r="HJ51" i="4"/>
  <c r="MA30" i="4"/>
  <c r="IT76" i="4"/>
  <c r="CS51" i="4"/>
  <c r="HJ30" i="4"/>
  <c r="CS30" i="4"/>
  <c r="MA51" i="4"/>
  <c r="C11" i="5"/>
  <c r="D11" i="5"/>
  <c r="E11" i="5"/>
  <c r="B11" i="5"/>
  <c r="BZ30" i="4" l="1"/>
  <c r="BK76" i="4"/>
  <c r="LH51" i="4"/>
  <c r="LT76" i="4"/>
  <c r="GQ51" i="4"/>
  <c r="LH30" i="4"/>
  <c r="IE76" i="4"/>
  <c r="BZ51" i="4"/>
  <c r="GQ30" i="4"/>
  <c r="KP76" i="4"/>
  <c r="FE51" i="4"/>
  <c r="JV30" i="4"/>
  <c r="AN30" i="4"/>
  <c r="HA76" i="4"/>
  <c r="AN51" i="4"/>
  <c r="FE30" i="4"/>
  <c r="AG76" i="4"/>
  <c r="JV51" i="4"/>
  <c r="HP76" i="4"/>
  <c r="BG30" i="4"/>
  <c r="AV76" i="4"/>
  <c r="KO51" i="4"/>
  <c r="LE76" i="4"/>
  <c r="FX51" i="4"/>
  <c r="KO30" i="4"/>
  <c r="BG51" i="4"/>
  <c r="FX30" i="4"/>
  <c r="R76" i="4"/>
  <c r="KA76" i="4"/>
  <c r="EL51" i="4"/>
  <c r="JC30" i="4"/>
  <c r="GL76" i="4"/>
  <c r="U51" i="4"/>
  <c r="U30" i="4"/>
  <c r="JC51" i="4"/>
  <c r="EL30"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<sst xmlns="http://schemas.openxmlformats.org/spreadsheetml/2006/main" count="278" uniqueCount="139">
  <si>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</si>
  <si>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</si>
  <si>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</si>
  <si>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</si>
  <si>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</si>
  <si>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</si>
  <si>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</si>
  <si>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</si>
  <si>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</si>
  <si>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</si>
  <si>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</si>
  <si>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</si>
  <si>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</si>
  <si>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</si>
  <si>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</si>
  <si>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</si>
  <si>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</si>
  <si>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</si>
  <si>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</si>
  <si>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</si>
  <si>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</si>
  <si>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</si>
  <si>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</si>
  <si>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</si>
  <si>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</si>
  <si>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</si>
  <si>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</si>
  <si>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</si>
  <si>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</si>
  <si>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</si>
  <si>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</si>
  <si>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</si>
  <si>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</si>
  <si>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</si>
  <si>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</si>
  <si>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</si>
  <si>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</si>
  <si>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</si>
  <si>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</si>
  <si>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</si>
  <si>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</si>
  <si>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</si>
  <si>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</si>
  <si>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</si>
  <si>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</si>
  <si>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</si>
  <si>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</si>
  <si>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</si>
  <si>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</si>
  <si>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</si>
  <si>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</si>
  <si>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</si>
  <si>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</si>
  <si>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</si>
  <si>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</si>
  <si>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</si>
  <si>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</si>
  <si>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</si>
  <si>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</si>
  <si>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</si>
  <si>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</si>
  <si>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</si>
  <si>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</si>
  <si>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</si>
  <si>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</si>
  <si>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</si>
  <si>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</si>
  <si>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</si>
  <si>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</si>
  <si>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</si>
  <si>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</si>
  <si>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</si>
  <si>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</si>
  <si>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</si>
  <si>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</si>
  <si>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</si>
  <si>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</si>
  <si>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</si>
  <si>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</si>
  <si>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</si>
  <si>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</si>
  <si>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</si>
  <si>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</si>
  <si>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</si>
  <si>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</si>
  <si>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</si>
  <si>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</si>
  <si>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</si>
  <si>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</si>
  <si>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</si>
  <si>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</si>
  <si>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</si>
  <si>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</si>
  <si>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</si>
  <si>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</si>
  <si>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</si>
  <si>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</si>
  <si>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</si>
  <si>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</si>
  <si>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</si>
  <si>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</si>
  <si>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</si>
  <si>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</si>
  <si>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</si>
  <si>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</si>
  <si>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</si>
  <si>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</si>
  <si>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</si>
  <si>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</si>
  <si>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</si>
  <si>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</si>
  <si>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</si>
  <si>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</si>
  <si>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</si>
  <si>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</si>
  <si>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</si>
  <si>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</si>
  <si>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青森県　三沢市</t>
  </si>
  <si>
    <t>三沢市大町ビードル駐車場</t>
  </si>
  <si>
    <t>法非適用</t>
  </si>
  <si>
    <t>駐車場整備事業</t>
  </si>
  <si>
    <t>-</t>
  </si>
  <si>
    <t>Ａ３Ｂ１</t>
  </si>
  <si>
    <t>非設置</t>
  </si>
  <si>
    <t>該当数値なし</t>
  </si>
  <si>
    <t>都市計画駐車場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</si>
  <si>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</si>
  <si>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</si>
  <si>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</si>
  <si>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</si>
  <si>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</si>
  <si>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</si>
  <si>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</si>
  <si>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</si>
  <si>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</si>
  <si>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年数が経過するとともに修繕費がかかっている。設備投資額の抑制に努めていかなければならない。</t>
    <phoneticPr fontId="5"/>
  </si>
  <si>
    <t>　月極め利用による収入がほとんどであり、時間利用が少ないため自動精算機に対するコストが相対的に増加していることから、月極め専用駐車場への変更を検討する必要がある。
　経年劣化から修繕費の増加が見込まれるため、経済的な修繕を施すための努力を継続する必要がある。</t>
    <rPh sb="1" eb="3">
      <t>ツキギ</t>
    </rPh>
    <rPh sb="4" eb="6">
      <t>リヨウ</t>
    </rPh>
    <rPh sb="9" eb="11">
      <t>シュウニュウ</t>
    </rPh>
    <rPh sb="20" eb="22">
      <t>ジカン</t>
    </rPh>
    <rPh sb="22" eb="24">
      <t>リヨウ</t>
    </rPh>
    <rPh sb="25" eb="26">
      <t>スク</t>
    </rPh>
    <rPh sb="30" eb="32">
      <t>ジドウ</t>
    </rPh>
    <rPh sb="32" eb="34">
      <t>セイサン</t>
    </rPh>
    <rPh sb="34" eb="35">
      <t>キ</t>
    </rPh>
    <rPh sb="36" eb="37">
      <t>タイ</t>
    </rPh>
    <rPh sb="43" eb="46">
      <t>ソウタイテキ</t>
    </rPh>
    <rPh sb="47" eb="49">
      <t>ゾウカ</t>
    </rPh>
    <rPh sb="58" eb="60">
      <t>ツキギ</t>
    </rPh>
    <rPh sb="61" eb="63">
      <t>センヨウ</t>
    </rPh>
    <rPh sb="63" eb="66">
      <t>チュウシャジョウ</t>
    </rPh>
    <rPh sb="68" eb="70">
      <t>ヘンコウ</t>
    </rPh>
    <rPh sb="71" eb="73">
      <t>ケントウ</t>
    </rPh>
    <rPh sb="75" eb="77">
      <t>ヒツヨウ</t>
    </rPh>
    <rPh sb="83" eb="85">
      <t>ケイネン</t>
    </rPh>
    <rPh sb="85" eb="87">
      <t>レッカ</t>
    </rPh>
    <rPh sb="89" eb="92">
      <t>シュウゼンヒ</t>
    </rPh>
    <rPh sb="93" eb="95">
      <t>ゾウカ</t>
    </rPh>
    <rPh sb="96" eb="98">
      <t>ミコ</t>
    </rPh>
    <rPh sb="104" eb="107">
      <t>ケイザイテキ</t>
    </rPh>
    <rPh sb="108" eb="110">
      <t>シュウゼン</t>
    </rPh>
    <rPh sb="111" eb="112">
      <t>ホドコ</t>
    </rPh>
    <rPh sb="116" eb="118">
      <t>ドリョク</t>
    </rPh>
    <rPh sb="119" eb="121">
      <t>ケイゾク</t>
    </rPh>
    <rPh sb="123" eb="125">
      <t>ヒツヨウ</t>
    </rPh>
    <phoneticPr fontId="5"/>
  </si>
  <si>
    <r>
      <t xml:space="preserve">　収益的収支比率は、黒字基準比率である100％となっているが、今後、地域住民へのサービスを維持するため、可能な限り健全な経営に努めていかなければならない。
</t>
    </r>
    <r>
      <rPr>
        <sz val="11"/>
        <color rgb="FFFF0000"/>
        <rFont val="ＭＳ ゴシック"/>
        <family val="3"/>
        <charset val="128"/>
      </rPr>
      <t>　</t>
    </r>
    <r>
      <rPr>
        <sz val="11"/>
        <rFont val="ＭＳ ゴシック"/>
        <family val="3"/>
        <charset val="128"/>
      </rPr>
      <t>数年に1度、施設の老朽化に伴う大規模な改修工事を行っているため、支出バランスに大きな差が生じる要因となっている。</t>
    </r>
    <rPh sb="79" eb="81">
      <t>スウネン</t>
    </rPh>
    <rPh sb="83" eb="84">
      <t>ド</t>
    </rPh>
    <rPh sb="85" eb="87">
      <t>シセツ</t>
    </rPh>
    <rPh sb="88" eb="91">
      <t>ロウキュウカ</t>
    </rPh>
    <rPh sb="92" eb="93">
      <t>トモナ</t>
    </rPh>
    <rPh sb="94" eb="97">
      <t>ダイキボ</t>
    </rPh>
    <rPh sb="98" eb="100">
      <t>カイシュウ</t>
    </rPh>
    <rPh sb="100" eb="102">
      <t>コウジ</t>
    </rPh>
    <rPh sb="103" eb="104">
      <t>オコナ</t>
    </rPh>
    <rPh sb="111" eb="113">
      <t>シシュツ</t>
    </rPh>
    <rPh sb="118" eb="119">
      <t>オオ</t>
    </rPh>
    <rPh sb="121" eb="122">
      <t>サ</t>
    </rPh>
    <rPh sb="123" eb="124">
      <t>ショウ</t>
    </rPh>
    <rPh sb="126" eb="128">
      <t>ヨウイン</t>
    </rPh>
    <phoneticPr fontId="5"/>
  </si>
  <si>
    <t>　利用のほとんどが施設周辺居住者による月決め利用であり、時間利用が少ない。
　時間利用者が少なく月極め利用者が多いことから、全てのスペースを月極め利用として利用することも検討する。</t>
    <rPh sb="33" eb="34">
      <t>スク</t>
    </rPh>
    <rPh sb="39" eb="41">
      <t>ジカン</t>
    </rPh>
    <rPh sb="41" eb="43">
      <t>リヨウ</t>
    </rPh>
    <rPh sb="43" eb="44">
      <t>シャ</t>
    </rPh>
    <rPh sb="45" eb="46">
      <t>スク</t>
    </rPh>
    <rPh sb="48" eb="50">
      <t>ツキギ</t>
    </rPh>
    <rPh sb="51" eb="53">
      <t>リヨウ</t>
    </rPh>
    <rPh sb="53" eb="54">
      <t>シャ</t>
    </rPh>
    <rPh sb="55" eb="56">
      <t>オオ</t>
    </rPh>
    <rPh sb="62" eb="63">
      <t>スベ</t>
    </rPh>
    <rPh sb="70" eb="72">
      <t>ツキギ</t>
    </rPh>
    <rPh sb="73" eb="75">
      <t>リヨウ</t>
    </rPh>
    <rPh sb="78" eb="80">
      <t>リヨウ</t>
    </rPh>
    <rPh sb="85" eb="87">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</si>
</sst>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153.4</c:v>
                </c:pt>
                <c:pt idx="1">
                  <c:v>41.4</c:v>
                </c:pt>
                <c:pt idx="2">
                  <c:v>192.2</c:v>
                </c:pt>
                <c:pt idx="3">
                  <c:v>98</c:v>
                </c:pt>
                <c:pt idx="4">
                  <c:v>100</c:v>
                </c:pt>
              </c:numCache>
            </c:numRef>
          </c:val>
          <c:extLst>
            <c:ext xmlns:c16="http://schemas.microsoft.com/office/drawing/2014/chart" uri="{C3380CC4-5D6E-409C-BE32-E72D297353CC}">
              <c16:uniqueId val="{00000000-5146-4B64-A41B-2D9D3E4C467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383.4</c:v>
                </c:pt>
                <c:pt idx="3">
                  <c:v>338.4</c:v>
                </c:pt>
                <c:pt idx="4">
                  <c:v>1268.9000000000001</c:v>
                </c:pt>
              </c:numCache>
            </c:numRef>
          </c:val>
          <c:smooth val="0"/>
          <c:extLst>
            <c:ext xmlns:c16="http://schemas.microsoft.com/office/drawing/2014/chart" uri="{C3380CC4-5D6E-409C-BE32-E72D297353CC}">
              <c16:uniqueId val="{00000001-5146-4B64-A41B-2D9D3E4C467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27-46E3-9C14-50A965205A9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70.3</c:v>
                </c:pt>
                <c:pt idx="3">
                  <c:v>70</c:v>
                </c:pt>
                <c:pt idx="4">
                  <c:v>47.6</c:v>
                </c:pt>
              </c:numCache>
            </c:numRef>
          </c:val>
          <c:smooth val="0"/>
          <c:extLst>
            <c:ext xmlns:c16="http://schemas.microsoft.com/office/drawing/2014/chart" uri="{C3380CC4-5D6E-409C-BE32-E72D297353CC}">
              <c16:uniqueId val="{00000001-8327-46E3-9C14-50A965205A9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C32-4364-853C-5561827090F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C32-4364-853C-5561827090F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C38-4907-B453-917EFE6114A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C38-4907-B453-917EFE6114A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94.8</c:v>
                </c:pt>
                <c:pt idx="3">
                  <c:v>15.2</c:v>
                </c:pt>
                <c:pt idx="4">
                  <c:v>0</c:v>
                </c:pt>
              </c:numCache>
            </c:numRef>
          </c:val>
          <c:extLst>
            <c:ext xmlns:c16="http://schemas.microsoft.com/office/drawing/2014/chart" uri="{C3380CC4-5D6E-409C-BE32-E72D297353CC}">
              <c16:uniqueId val="{00000000-9815-467C-827D-693EC108F16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10.199999999999999</c:v>
                </c:pt>
                <c:pt idx="3">
                  <c:v>5.0999999999999996</c:v>
                </c:pt>
                <c:pt idx="4">
                  <c:v>1.9</c:v>
                </c:pt>
              </c:numCache>
            </c:numRef>
          </c:val>
          <c:smooth val="0"/>
          <c:extLst>
            <c:ext xmlns:c16="http://schemas.microsoft.com/office/drawing/2014/chart" uri="{C3380CC4-5D6E-409C-BE32-E72D297353CC}">
              <c16:uniqueId val="{00000001-9815-467C-827D-693EC108F16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224</c:v>
                </c:pt>
                <c:pt idx="3">
                  <c:v>0</c:v>
                </c:pt>
                <c:pt idx="4">
                  <c:v>0</c:v>
                </c:pt>
              </c:numCache>
            </c:numRef>
          </c:val>
          <c:extLst>
            <c:ext xmlns:c16="http://schemas.microsoft.com/office/drawing/2014/chart" uri="{C3380CC4-5D6E-409C-BE32-E72D297353CC}">
              <c16:uniqueId val="{00000000-5FDF-40A7-BE71-AA58D567BE4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407</c:v>
                </c:pt>
                <c:pt idx="3">
                  <c:v>166</c:v>
                </c:pt>
                <c:pt idx="4">
                  <c:v>18</c:v>
                </c:pt>
              </c:numCache>
            </c:numRef>
          </c:val>
          <c:smooth val="0"/>
          <c:extLst>
            <c:ext xmlns:c16="http://schemas.microsoft.com/office/drawing/2014/chart" uri="{C3380CC4-5D6E-409C-BE32-E72D297353CC}">
              <c16:uniqueId val="{00000001-5FDF-40A7-BE71-AA58D567BE4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44</c:v>
                </c:pt>
                <c:pt idx="1">
                  <c:v>44.6</c:v>
                </c:pt>
                <c:pt idx="2">
                  <c:v>44.6</c:v>
                </c:pt>
                <c:pt idx="3">
                  <c:v>46.7</c:v>
                </c:pt>
                <c:pt idx="4">
                  <c:v>47.9</c:v>
                </c:pt>
              </c:numCache>
            </c:numRef>
          </c:val>
          <c:extLst>
            <c:ext xmlns:c16="http://schemas.microsoft.com/office/drawing/2014/chart" uri="{C3380CC4-5D6E-409C-BE32-E72D297353CC}">
              <c16:uniqueId val="{00000000-8711-4ED5-9F5E-3C51CEADAF2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224.4</c:v>
                </c:pt>
                <c:pt idx="3">
                  <c:v>251.9</c:v>
                </c:pt>
                <c:pt idx="4">
                  <c:v>291.5</c:v>
                </c:pt>
              </c:numCache>
            </c:numRef>
          </c:val>
          <c:smooth val="0"/>
          <c:extLst>
            <c:ext xmlns:c16="http://schemas.microsoft.com/office/drawing/2014/chart" uri="{C3380CC4-5D6E-409C-BE32-E72D297353CC}">
              <c16:uniqueId val="{00000001-8711-4ED5-9F5E-3C51CEADAF2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34.799999999999997</c:v>
                </c:pt>
                <c:pt idx="1">
                  <c:v>-141.6</c:v>
                </c:pt>
                <c:pt idx="2">
                  <c:v>48</c:v>
                </c:pt>
                <c:pt idx="3">
                  <c:v>-2.1</c:v>
                </c:pt>
                <c:pt idx="4">
                  <c:v>0</c:v>
                </c:pt>
              </c:numCache>
            </c:numRef>
          </c:val>
          <c:extLst>
            <c:ext xmlns:c16="http://schemas.microsoft.com/office/drawing/2014/chart" uri="{C3380CC4-5D6E-409C-BE32-E72D297353CC}">
              <c16:uniqueId val="{00000000-6C40-4AE0-A7F0-9DD1381534B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-122.5</c:v>
                </c:pt>
                <c:pt idx="3">
                  <c:v>8.5</c:v>
                </c:pt>
                <c:pt idx="4">
                  <c:v>26.6</c:v>
                </c:pt>
              </c:numCache>
            </c:numRef>
          </c:val>
          <c:smooth val="0"/>
          <c:extLst>
            <c:ext xmlns:c16="http://schemas.microsoft.com/office/drawing/2014/chart" uri="{C3380CC4-5D6E-409C-BE32-E72D297353CC}">
              <c16:uniqueId val="{00000001-6C40-4AE0-A7F0-9DD1381534B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4195</c:v>
                </c:pt>
                <c:pt idx="1">
                  <c:v>-17254</c:v>
                </c:pt>
                <c:pt idx="2">
                  <c:v>11913</c:v>
                </c:pt>
                <c:pt idx="3">
                  <c:v>-331</c:v>
                </c:pt>
                <c:pt idx="4">
                  <c:v>0</c:v>
                </c:pt>
              </c:numCache>
            </c:numRef>
          </c:val>
          <c:extLst>
            <c:ext xmlns:c16="http://schemas.microsoft.com/office/drawing/2014/chart" uri="{C3380CC4-5D6E-409C-BE32-E72D297353CC}">
              <c16:uniqueId val="{00000000-4BAD-4709-A6AE-99933965DC7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2576</c:v>
                </c:pt>
                <c:pt idx="3">
                  <c:v>4153</c:v>
                </c:pt>
                <c:pt idx="4">
                  <c:v>6140</c:v>
                </c:pt>
              </c:numCache>
            </c:numRef>
          </c:val>
          <c:smooth val="0"/>
          <c:extLst>
            <c:ext xmlns:c16="http://schemas.microsoft.com/office/drawing/2014/chart" uri="{C3380CC4-5D6E-409C-BE32-E72D297353CC}">
              <c16:uniqueId val="{00000001-4BAD-4709-A6AE-99933965DC7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28" zoomScaleNormal="100" zoomScaleSheetLayoutView="70" workbookViewId="0">
      <selection activeCell="MZ37" sqref="MW37:MZ37"/>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0" t="str">
        <f>データ!H6&amp;"　"&amp;データ!I6</f>
        <v>青森県三沢市　三沢市大町ビードル駐車場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9300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336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137</v>
      </c>
      <c r="NE15" s="77"/>
      <c r="NF15" s="77"/>
      <c r="NG15" s="77"/>
      <c r="NH15" s="77"/>
      <c r="NI15" s="77"/>
      <c r="NJ15" s="77"/>
      <c r="NK15" s="77"/>
      <c r="NL15" s="77"/>
      <c r="NM15" s="77"/>
      <c r="NN15" s="77"/>
      <c r="NO15" s="77"/>
      <c r="NP15" s="77"/>
      <c r="NQ15" s="77"/>
      <c r="NR15" s="78"/>
    </row>
    <row r="16" spans="1:382" ht="13.5" customHeight="1">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c r="A31" s="2"/>
      <c r="B31" s="11"/>
      <c r="C31" s="2"/>
      <c r="D31" s="2"/>
      <c r="E31" s="2"/>
      <c r="F31" s="2"/>
      <c r="I31" s="16"/>
      <c r="J31" s="94" t="s">
        <v>27</v>
      </c>
      <c r="K31" s="95"/>
      <c r="L31" s="95"/>
      <c r="M31" s="95"/>
      <c r="N31" s="95"/>
      <c r="O31" s="95"/>
      <c r="P31" s="95"/>
      <c r="Q31" s="95"/>
      <c r="R31" s="95"/>
      <c r="S31" s="95"/>
      <c r="T31" s="96"/>
      <c r="U31" s="98">
        <f>データ!Y7</f>
        <v>153.4</v>
      </c>
      <c r="V31" s="98"/>
      <c r="W31" s="98"/>
      <c r="X31" s="98"/>
      <c r="Y31" s="98"/>
      <c r="Z31" s="98"/>
      <c r="AA31" s="98"/>
      <c r="AB31" s="98"/>
      <c r="AC31" s="98"/>
      <c r="AD31" s="98"/>
      <c r="AE31" s="98"/>
      <c r="AF31" s="98"/>
      <c r="AG31" s="98"/>
      <c r="AH31" s="98"/>
      <c r="AI31" s="98"/>
      <c r="AJ31" s="98"/>
      <c r="AK31" s="98"/>
      <c r="AL31" s="98"/>
      <c r="AM31" s="98"/>
      <c r="AN31" s="98">
        <f>データ!Z7</f>
        <v>41.4</v>
      </c>
      <c r="AO31" s="98"/>
      <c r="AP31" s="98"/>
      <c r="AQ31" s="98"/>
      <c r="AR31" s="98"/>
      <c r="AS31" s="98"/>
      <c r="AT31" s="98"/>
      <c r="AU31" s="98"/>
      <c r="AV31" s="98"/>
      <c r="AW31" s="98"/>
      <c r="AX31" s="98"/>
      <c r="AY31" s="98"/>
      <c r="AZ31" s="98"/>
      <c r="BA31" s="98"/>
      <c r="BB31" s="98"/>
      <c r="BC31" s="98"/>
      <c r="BD31" s="98"/>
      <c r="BE31" s="98"/>
      <c r="BF31" s="98"/>
      <c r="BG31" s="98">
        <f>データ!AA7</f>
        <v>192.2</v>
      </c>
      <c r="BH31" s="98"/>
      <c r="BI31" s="98"/>
      <c r="BJ31" s="98"/>
      <c r="BK31" s="98"/>
      <c r="BL31" s="98"/>
      <c r="BM31" s="98"/>
      <c r="BN31" s="98"/>
      <c r="BO31" s="98"/>
      <c r="BP31" s="98"/>
      <c r="BQ31" s="98"/>
      <c r="BR31" s="98"/>
      <c r="BS31" s="98"/>
      <c r="BT31" s="98"/>
      <c r="BU31" s="98"/>
      <c r="BV31" s="98"/>
      <c r="BW31" s="98"/>
      <c r="BX31" s="98"/>
      <c r="BY31" s="98"/>
      <c r="BZ31" s="98">
        <f>データ!AB7</f>
        <v>98</v>
      </c>
      <c r="CA31" s="98"/>
      <c r="CB31" s="98"/>
      <c r="CC31" s="98"/>
      <c r="CD31" s="98"/>
      <c r="CE31" s="98"/>
      <c r="CF31" s="98"/>
      <c r="CG31" s="98"/>
      <c r="CH31" s="98"/>
      <c r="CI31" s="98"/>
      <c r="CJ31" s="98"/>
      <c r="CK31" s="98"/>
      <c r="CL31" s="98"/>
      <c r="CM31" s="98"/>
      <c r="CN31" s="98"/>
      <c r="CO31" s="98"/>
      <c r="CP31" s="98"/>
      <c r="CQ31" s="98"/>
      <c r="CR31" s="98"/>
      <c r="CS31" s="98">
        <f>データ!AC7</f>
        <v>100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94.8</v>
      </c>
      <c r="FY31" s="98"/>
      <c r="FZ31" s="98"/>
      <c r="GA31" s="98"/>
      <c r="GB31" s="98"/>
      <c r="GC31" s="98"/>
      <c r="GD31" s="98"/>
      <c r="GE31" s="98"/>
      <c r="GF31" s="98"/>
      <c r="GG31" s="98"/>
      <c r="GH31" s="98"/>
      <c r="GI31" s="98"/>
      <c r="GJ31" s="98"/>
      <c r="GK31" s="98"/>
      <c r="GL31" s="98"/>
      <c r="GM31" s="98"/>
      <c r="GN31" s="98"/>
      <c r="GO31" s="98"/>
      <c r="GP31" s="98"/>
      <c r="GQ31" s="98">
        <f>データ!AM7</f>
        <v>15.2</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44</v>
      </c>
      <c r="JD31" s="67"/>
      <c r="JE31" s="67"/>
      <c r="JF31" s="67"/>
      <c r="JG31" s="67"/>
      <c r="JH31" s="67"/>
      <c r="JI31" s="67"/>
      <c r="JJ31" s="67"/>
      <c r="JK31" s="67"/>
      <c r="JL31" s="67"/>
      <c r="JM31" s="67"/>
      <c r="JN31" s="67"/>
      <c r="JO31" s="67"/>
      <c r="JP31" s="67"/>
      <c r="JQ31" s="67"/>
      <c r="JR31" s="67"/>
      <c r="JS31" s="67"/>
      <c r="JT31" s="67"/>
      <c r="JU31" s="68"/>
      <c r="JV31" s="66">
        <f>データ!DL7</f>
        <v>44.6</v>
      </c>
      <c r="JW31" s="67"/>
      <c r="JX31" s="67"/>
      <c r="JY31" s="67"/>
      <c r="JZ31" s="67"/>
      <c r="KA31" s="67"/>
      <c r="KB31" s="67"/>
      <c r="KC31" s="67"/>
      <c r="KD31" s="67"/>
      <c r="KE31" s="67"/>
      <c r="KF31" s="67"/>
      <c r="KG31" s="67"/>
      <c r="KH31" s="67"/>
      <c r="KI31" s="67"/>
      <c r="KJ31" s="67"/>
      <c r="KK31" s="67"/>
      <c r="KL31" s="67"/>
      <c r="KM31" s="67"/>
      <c r="KN31" s="68"/>
      <c r="KO31" s="66">
        <f>データ!DM7</f>
        <v>44.6</v>
      </c>
      <c r="KP31" s="67"/>
      <c r="KQ31" s="67"/>
      <c r="KR31" s="67"/>
      <c r="KS31" s="67"/>
      <c r="KT31" s="67"/>
      <c r="KU31" s="67"/>
      <c r="KV31" s="67"/>
      <c r="KW31" s="67"/>
      <c r="KX31" s="67"/>
      <c r="KY31" s="67"/>
      <c r="KZ31" s="67"/>
      <c r="LA31" s="67"/>
      <c r="LB31" s="67"/>
      <c r="LC31" s="67"/>
      <c r="LD31" s="67"/>
      <c r="LE31" s="67"/>
      <c r="LF31" s="67"/>
      <c r="LG31" s="68"/>
      <c r="LH31" s="66">
        <f>データ!DN7</f>
        <v>46.7</v>
      </c>
      <c r="LI31" s="67"/>
      <c r="LJ31" s="67"/>
      <c r="LK31" s="67"/>
      <c r="LL31" s="67"/>
      <c r="LM31" s="67"/>
      <c r="LN31" s="67"/>
      <c r="LO31" s="67"/>
      <c r="LP31" s="67"/>
      <c r="LQ31" s="67"/>
      <c r="LR31" s="67"/>
      <c r="LS31" s="67"/>
      <c r="LT31" s="67"/>
      <c r="LU31" s="67"/>
      <c r="LV31" s="67"/>
      <c r="LW31" s="67"/>
      <c r="LX31" s="67"/>
      <c r="LY31" s="67"/>
      <c r="LZ31" s="68"/>
      <c r="MA31" s="66">
        <f>データ!DO7</f>
        <v>47.9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c r="A32" s="2"/>
      <c r="B32" s="11"/>
      <c r="C32" s="2"/>
      <c r="D32" s="2"/>
      <c r="E32" s="2"/>
      <c r="F32" s="2"/>
      <c r="G32" s="2"/>
      <c r="H32" s="2"/>
      <c r="I32" s="16"/>
      <c r="J32" s="94" t="s">
        <v>29</v>
      </c>
      <c r="K32" s="95"/>
      <c r="L32" s="95"/>
      <c r="M32" s="95"/>
      <c r="N32" s="95"/>
      <c r="O32" s="95"/>
      <c r="P32" s="95"/>
      <c r="Q32" s="95"/>
      <c r="R32" s="95"/>
      <c r="S32" s="95"/>
      <c r="T32" s="96"/>
      <c r="U32" s="98">
        <f>データ!AD7</f>
        <v>465.2</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9.6999999999999993</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159.69999999999999</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6" t="s">
        <v>138</v>
      </c>
      <c r="NE49" s="147"/>
      <c r="NF49" s="147"/>
      <c r="NG49" s="147"/>
      <c r="NH49" s="147"/>
      <c r="NI49" s="147"/>
      <c r="NJ49" s="147"/>
      <c r="NK49" s="147"/>
      <c r="NL49" s="147"/>
      <c r="NM49" s="147"/>
      <c r="NN49" s="147"/>
      <c r="NO49" s="147"/>
      <c r="NP49" s="147"/>
      <c r="NQ49" s="147"/>
      <c r="NR49" s="148"/>
    </row>
    <row r="50" spans="1:382" ht="13.5" customHeight="1">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6"/>
      <c r="NE50" s="147"/>
      <c r="NF50" s="147"/>
      <c r="NG50" s="147"/>
      <c r="NH50" s="147"/>
      <c r="NI50" s="147"/>
      <c r="NJ50" s="147"/>
      <c r="NK50" s="147"/>
      <c r="NL50" s="147"/>
      <c r="NM50" s="147"/>
      <c r="NN50" s="147"/>
      <c r="NO50" s="147"/>
      <c r="NP50" s="147"/>
      <c r="NQ50" s="147"/>
      <c r="NR50" s="148"/>
    </row>
    <row r="51" spans="1:382" ht="13.5" customHeight="1">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46"/>
      <c r="NE51" s="147"/>
      <c r="NF51" s="147"/>
      <c r="NG51" s="147"/>
      <c r="NH51" s="147"/>
      <c r="NI51" s="147"/>
      <c r="NJ51" s="147"/>
      <c r="NK51" s="147"/>
      <c r="NL51" s="147"/>
      <c r="NM51" s="147"/>
      <c r="NN51" s="147"/>
      <c r="NO51" s="147"/>
      <c r="NP51" s="147"/>
      <c r="NQ51" s="147"/>
      <c r="NR51" s="148"/>
    </row>
    <row r="52" spans="1:382" ht="13.5" customHeight="1">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224</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34.799999999999997</v>
      </c>
      <c r="EM52" s="98"/>
      <c r="EN52" s="98"/>
      <c r="EO52" s="98"/>
      <c r="EP52" s="98"/>
      <c r="EQ52" s="98"/>
      <c r="ER52" s="98"/>
      <c r="ES52" s="98"/>
      <c r="ET52" s="98"/>
      <c r="EU52" s="98"/>
      <c r="EV52" s="98"/>
      <c r="EW52" s="98"/>
      <c r="EX52" s="98"/>
      <c r="EY52" s="98"/>
      <c r="EZ52" s="98"/>
      <c r="FA52" s="98"/>
      <c r="FB52" s="98"/>
      <c r="FC52" s="98"/>
      <c r="FD52" s="98"/>
      <c r="FE52" s="98">
        <f>データ!BG7</f>
        <v>-141.6</v>
      </c>
      <c r="FF52" s="98"/>
      <c r="FG52" s="98"/>
      <c r="FH52" s="98"/>
      <c r="FI52" s="98"/>
      <c r="FJ52" s="98"/>
      <c r="FK52" s="98"/>
      <c r="FL52" s="98"/>
      <c r="FM52" s="98"/>
      <c r="FN52" s="98"/>
      <c r="FO52" s="98"/>
      <c r="FP52" s="98"/>
      <c r="FQ52" s="98"/>
      <c r="FR52" s="98"/>
      <c r="FS52" s="98"/>
      <c r="FT52" s="98"/>
      <c r="FU52" s="98"/>
      <c r="FV52" s="98"/>
      <c r="FW52" s="98"/>
      <c r="FX52" s="98">
        <f>データ!BH7</f>
        <v>48</v>
      </c>
      <c r="FY52" s="98"/>
      <c r="FZ52" s="98"/>
      <c r="GA52" s="98"/>
      <c r="GB52" s="98"/>
      <c r="GC52" s="98"/>
      <c r="GD52" s="98"/>
      <c r="GE52" s="98"/>
      <c r="GF52" s="98"/>
      <c r="GG52" s="98"/>
      <c r="GH52" s="98"/>
      <c r="GI52" s="98"/>
      <c r="GJ52" s="98"/>
      <c r="GK52" s="98"/>
      <c r="GL52" s="98"/>
      <c r="GM52" s="98"/>
      <c r="GN52" s="98"/>
      <c r="GO52" s="98"/>
      <c r="GP52" s="98"/>
      <c r="GQ52" s="98">
        <f>データ!BI7</f>
        <v>-2.1</v>
      </c>
      <c r="GR52" s="98"/>
      <c r="GS52" s="98"/>
      <c r="GT52" s="98"/>
      <c r="GU52" s="98"/>
      <c r="GV52" s="98"/>
      <c r="GW52" s="98"/>
      <c r="GX52" s="98"/>
      <c r="GY52" s="98"/>
      <c r="GZ52" s="98"/>
      <c r="HA52" s="98"/>
      <c r="HB52" s="98"/>
      <c r="HC52" s="98"/>
      <c r="HD52" s="98"/>
      <c r="HE52" s="98"/>
      <c r="HF52" s="98"/>
      <c r="HG52" s="98"/>
      <c r="HH52" s="98"/>
      <c r="HI52" s="98"/>
      <c r="HJ52" s="98">
        <f>データ!BJ7</f>
        <v>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4195</v>
      </c>
      <c r="JD52" s="97"/>
      <c r="JE52" s="97"/>
      <c r="JF52" s="97"/>
      <c r="JG52" s="97"/>
      <c r="JH52" s="97"/>
      <c r="JI52" s="97"/>
      <c r="JJ52" s="97"/>
      <c r="JK52" s="97"/>
      <c r="JL52" s="97"/>
      <c r="JM52" s="97"/>
      <c r="JN52" s="97"/>
      <c r="JO52" s="97"/>
      <c r="JP52" s="97"/>
      <c r="JQ52" s="97"/>
      <c r="JR52" s="97"/>
      <c r="JS52" s="97"/>
      <c r="JT52" s="97"/>
      <c r="JU52" s="97"/>
      <c r="JV52" s="97">
        <f>データ!BR7</f>
        <v>-17254</v>
      </c>
      <c r="JW52" s="97"/>
      <c r="JX52" s="97"/>
      <c r="JY52" s="97"/>
      <c r="JZ52" s="97"/>
      <c r="KA52" s="97"/>
      <c r="KB52" s="97"/>
      <c r="KC52" s="97"/>
      <c r="KD52" s="97"/>
      <c r="KE52" s="97"/>
      <c r="KF52" s="97"/>
      <c r="KG52" s="97"/>
      <c r="KH52" s="97"/>
      <c r="KI52" s="97"/>
      <c r="KJ52" s="97"/>
      <c r="KK52" s="97"/>
      <c r="KL52" s="97"/>
      <c r="KM52" s="97"/>
      <c r="KN52" s="97"/>
      <c r="KO52" s="97">
        <f>データ!BS7</f>
        <v>11913</v>
      </c>
      <c r="KP52" s="97"/>
      <c r="KQ52" s="97"/>
      <c r="KR52" s="97"/>
      <c r="KS52" s="97"/>
      <c r="KT52" s="97"/>
      <c r="KU52" s="97"/>
      <c r="KV52" s="97"/>
      <c r="KW52" s="97"/>
      <c r="KX52" s="97"/>
      <c r="KY52" s="97"/>
      <c r="KZ52" s="97"/>
      <c r="LA52" s="97"/>
      <c r="LB52" s="97"/>
      <c r="LC52" s="97"/>
      <c r="LD52" s="97"/>
      <c r="LE52" s="97"/>
      <c r="LF52" s="97"/>
      <c r="LG52" s="97"/>
      <c r="LH52" s="97">
        <f>データ!BT7</f>
        <v>-331</v>
      </c>
      <c r="LI52" s="97"/>
      <c r="LJ52" s="97"/>
      <c r="LK52" s="97"/>
      <c r="LL52" s="97"/>
      <c r="LM52" s="97"/>
      <c r="LN52" s="97"/>
      <c r="LO52" s="97"/>
      <c r="LP52" s="97"/>
      <c r="LQ52" s="97"/>
      <c r="LR52" s="97"/>
      <c r="LS52" s="97"/>
      <c r="LT52" s="97"/>
      <c r="LU52" s="97"/>
      <c r="LV52" s="97"/>
      <c r="LW52" s="97"/>
      <c r="LX52" s="97"/>
      <c r="LY52" s="97"/>
      <c r="LZ52" s="97"/>
      <c r="MA52" s="97">
        <f>データ!BU7</f>
        <v>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46"/>
      <c r="NE52" s="147"/>
      <c r="NF52" s="147"/>
      <c r="NG52" s="147"/>
      <c r="NH52" s="147"/>
      <c r="NI52" s="147"/>
      <c r="NJ52" s="147"/>
      <c r="NK52" s="147"/>
      <c r="NL52" s="147"/>
      <c r="NM52" s="147"/>
      <c r="NN52" s="147"/>
      <c r="NO52" s="147"/>
      <c r="NP52" s="147"/>
      <c r="NQ52" s="147"/>
      <c r="NR52" s="148"/>
    </row>
    <row r="53" spans="1:382" ht="13.5" customHeight="1">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33.700000000000003</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6546</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46"/>
      <c r="NE53" s="147"/>
      <c r="NF53" s="147"/>
      <c r="NG53" s="147"/>
      <c r="NH53" s="147"/>
      <c r="NI53" s="147"/>
      <c r="NJ53" s="147"/>
      <c r="NK53" s="147"/>
      <c r="NL53" s="147"/>
      <c r="NM53" s="147"/>
      <c r="NN53" s="147"/>
      <c r="NO53" s="147"/>
      <c r="NP53" s="147"/>
      <c r="NQ53" s="147"/>
      <c r="NR53" s="148"/>
    </row>
    <row r="54" spans="1:382" ht="13.5" customHeight="1">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6"/>
      <c r="NE54" s="147"/>
      <c r="NF54" s="147"/>
      <c r="NG54" s="147"/>
      <c r="NH54" s="147"/>
      <c r="NI54" s="147"/>
      <c r="NJ54" s="147"/>
      <c r="NK54" s="147"/>
      <c r="NL54" s="147"/>
      <c r="NM54" s="147"/>
      <c r="NN54" s="147"/>
      <c r="NO54" s="147"/>
      <c r="NP54" s="147"/>
      <c r="NQ54" s="147"/>
      <c r="NR54" s="148"/>
    </row>
    <row r="55" spans="1:382" ht="13.5" customHeight="1">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6"/>
      <c r="NE55" s="147"/>
      <c r="NF55" s="147"/>
      <c r="NG55" s="147"/>
      <c r="NH55" s="147"/>
      <c r="NI55" s="147"/>
      <c r="NJ55" s="147"/>
      <c r="NK55" s="147"/>
      <c r="NL55" s="147"/>
      <c r="NM55" s="147"/>
      <c r="NN55" s="147"/>
      <c r="NO55" s="147"/>
      <c r="NP55" s="147"/>
      <c r="NQ55" s="147"/>
      <c r="NR55" s="148"/>
    </row>
    <row r="56" spans="1:382" ht="13.5" customHeight="1">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6"/>
      <c r="NE56" s="147"/>
      <c r="NF56" s="147"/>
      <c r="NG56" s="147"/>
      <c r="NH56" s="147"/>
      <c r="NI56" s="147"/>
      <c r="NJ56" s="147"/>
      <c r="NK56" s="147"/>
      <c r="NL56" s="147"/>
      <c r="NM56" s="147"/>
      <c r="NN56" s="147"/>
      <c r="NO56" s="147"/>
      <c r="NP56" s="147"/>
      <c r="NQ56" s="147"/>
      <c r="NR56" s="148"/>
    </row>
    <row r="57" spans="1:382" ht="13.5" customHeight="1">
      <c r="A57" s="2"/>
      <c r="B57" s="25"/>
      <c r="NB57" s="26"/>
      <c r="NC57" s="2"/>
      <c r="ND57" s="146"/>
      <c r="NE57" s="147"/>
      <c r="NF57" s="147"/>
      <c r="NG57" s="147"/>
      <c r="NH57" s="147"/>
      <c r="NI57" s="147"/>
      <c r="NJ57" s="147"/>
      <c r="NK57" s="147"/>
      <c r="NL57" s="147"/>
      <c r="NM57" s="147"/>
      <c r="NN57" s="147"/>
      <c r="NO57" s="147"/>
      <c r="NP57" s="147"/>
      <c r="NQ57" s="147"/>
      <c r="NR57" s="148"/>
    </row>
    <row r="58" spans="1:382" ht="13.5" customHeight="1">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6"/>
      <c r="NE58" s="147"/>
      <c r="NF58" s="147"/>
      <c r="NG58" s="147"/>
      <c r="NH58" s="147"/>
      <c r="NI58" s="147"/>
      <c r="NJ58" s="147"/>
      <c r="NK58" s="147"/>
      <c r="NL58" s="147"/>
      <c r="NM58" s="147"/>
      <c r="NN58" s="147"/>
      <c r="NO58" s="147"/>
      <c r="NP58" s="147"/>
      <c r="NQ58" s="147"/>
      <c r="NR58" s="148"/>
    </row>
    <row r="59" spans="1:382"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6"/>
      <c r="NE59" s="147"/>
      <c r="NF59" s="147"/>
      <c r="NG59" s="147"/>
      <c r="NH59" s="147"/>
      <c r="NI59" s="147"/>
      <c r="NJ59" s="147"/>
      <c r="NK59" s="147"/>
      <c r="NL59" s="147"/>
      <c r="NM59" s="147"/>
      <c r="NN59" s="147"/>
      <c r="NO59" s="147"/>
      <c r="NP59" s="147"/>
      <c r="NQ59" s="147"/>
      <c r="NR59" s="148"/>
    </row>
    <row r="60" spans="1:382" ht="13.5" customHeight="1">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46"/>
      <c r="NE60" s="147"/>
      <c r="NF60" s="147"/>
      <c r="NG60" s="147"/>
      <c r="NH60" s="147"/>
      <c r="NI60" s="147"/>
      <c r="NJ60" s="147"/>
      <c r="NK60" s="147"/>
      <c r="NL60" s="147"/>
      <c r="NM60" s="147"/>
      <c r="NN60" s="147"/>
      <c r="NO60" s="147"/>
      <c r="NP60" s="147"/>
      <c r="NQ60" s="147"/>
      <c r="NR60" s="148"/>
    </row>
    <row r="61" spans="1:382" ht="13.5" customHeight="1">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46"/>
      <c r="NE61" s="147"/>
      <c r="NF61" s="147"/>
      <c r="NG61" s="147"/>
      <c r="NH61" s="147"/>
      <c r="NI61" s="147"/>
      <c r="NJ61" s="147"/>
      <c r="NK61" s="147"/>
      <c r="NL61" s="147"/>
      <c r="NM61" s="147"/>
      <c r="NN61" s="147"/>
      <c r="NO61" s="147"/>
      <c r="NP61" s="147"/>
      <c r="NQ61" s="147"/>
      <c r="NR61" s="148"/>
    </row>
    <row r="62" spans="1:382" ht="13.5" customHeight="1">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6"/>
      <c r="NE62" s="147"/>
      <c r="NF62" s="147"/>
      <c r="NG62" s="147"/>
      <c r="NH62" s="147"/>
      <c r="NI62" s="147"/>
      <c r="NJ62" s="147"/>
      <c r="NK62" s="147"/>
      <c r="NL62" s="147"/>
      <c r="NM62" s="147"/>
      <c r="NN62" s="147"/>
      <c r="NO62" s="147"/>
      <c r="NP62" s="147"/>
      <c r="NQ62" s="147"/>
      <c r="NR62" s="148"/>
    </row>
    <row r="63" spans="1:382" ht="13.5" customHeight="1">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6"/>
      <c r="NE63" s="147"/>
      <c r="NF63" s="147"/>
      <c r="NG63" s="147"/>
      <c r="NH63" s="147"/>
      <c r="NI63" s="147"/>
      <c r="NJ63" s="147"/>
      <c r="NK63" s="147"/>
      <c r="NL63" s="147"/>
      <c r="NM63" s="147"/>
      <c r="NN63" s="147"/>
      <c r="NO63" s="147"/>
      <c r="NP63" s="147"/>
      <c r="NQ63" s="147"/>
      <c r="NR63" s="148"/>
    </row>
    <row r="64" spans="1:382" ht="13.5" customHeight="1">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9"/>
      <c r="NE64" s="150"/>
      <c r="NF64" s="150"/>
      <c r="NG64" s="150"/>
      <c r="NH64" s="150"/>
      <c r="NI64" s="150"/>
      <c r="NJ64" s="150"/>
      <c r="NK64" s="150"/>
      <c r="NL64" s="150"/>
      <c r="NM64" s="150"/>
      <c r="NN64" s="150"/>
      <c r="NO64" s="150"/>
      <c r="NP64" s="150"/>
      <c r="NQ64" s="150"/>
      <c r="NR64" s="151"/>
    </row>
    <row r="65" spans="1:382" ht="13.5" customHeight="1">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150572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51.7</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c r="C83" s="2"/>
      <c r="BH83" s="2"/>
      <c r="GN83" s="2"/>
      <c r="IT83" s="2"/>
      <c r="KY83" s="2"/>
    </row>
    <row r="84" spans="1:382">
      <c r="C84" s="2"/>
      <c r="BH84" s="2"/>
      <c r="GN84" s="2"/>
      <c r="IT84" s="2"/>
      <c r="KY84" s="2"/>
    </row>
    <row r="86" spans="1:382" hidden="1">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HmxRF30pcZczqPwsBoaUGo1JBZa4YB+pf6Y55hfwLieaESl+4sl5Dhct+8leDytWcxsWEU13vY7xOqerJiuj1A==" saltValue="IDoERom4/G5qUO9udZJVi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102</v>
      </c>
      <c r="AM5" s="47" t="s">
        <v>103</v>
      </c>
      <c r="AN5" s="47" t="s">
        <v>104</v>
      </c>
      <c r="AO5" s="47" t="s">
        <v>95</v>
      </c>
      <c r="AP5" s="47" t="s">
        <v>96</v>
      </c>
      <c r="AQ5" s="47" t="s">
        <v>97</v>
      </c>
      <c r="AR5" s="47" t="s">
        <v>98</v>
      </c>
      <c r="AS5" s="47" t="s">
        <v>99</v>
      </c>
      <c r="AT5" s="47" t="s">
        <v>100</v>
      </c>
      <c r="AU5" s="47" t="s">
        <v>90</v>
      </c>
      <c r="AV5" s="47" t="s">
        <v>105</v>
      </c>
      <c r="AW5" s="47" t="s">
        <v>106</v>
      </c>
      <c r="AX5" s="47" t="s">
        <v>93</v>
      </c>
      <c r="AY5" s="47" t="s">
        <v>107</v>
      </c>
      <c r="AZ5" s="47" t="s">
        <v>95</v>
      </c>
      <c r="BA5" s="47" t="s">
        <v>96</v>
      </c>
      <c r="BB5" s="47" t="s">
        <v>97</v>
      </c>
      <c r="BC5" s="47" t="s">
        <v>98</v>
      </c>
      <c r="BD5" s="47" t="s">
        <v>99</v>
      </c>
      <c r="BE5" s="47" t="s">
        <v>100</v>
      </c>
      <c r="BF5" s="47" t="s">
        <v>108</v>
      </c>
      <c r="BG5" s="47" t="s">
        <v>109</v>
      </c>
      <c r="BH5" s="47" t="s">
        <v>102</v>
      </c>
      <c r="BI5" s="47" t="s">
        <v>103</v>
      </c>
      <c r="BJ5" s="47" t="s">
        <v>94</v>
      </c>
      <c r="BK5" s="47" t="s">
        <v>95</v>
      </c>
      <c r="BL5" s="47" t="s">
        <v>96</v>
      </c>
      <c r="BM5" s="47" t="s">
        <v>97</v>
      </c>
      <c r="BN5" s="47" t="s">
        <v>98</v>
      </c>
      <c r="BO5" s="47" t="s">
        <v>99</v>
      </c>
      <c r="BP5" s="47" t="s">
        <v>100</v>
      </c>
      <c r="BQ5" s="47" t="s">
        <v>110</v>
      </c>
      <c r="BR5" s="47" t="s">
        <v>105</v>
      </c>
      <c r="BS5" s="47" t="s">
        <v>102</v>
      </c>
      <c r="BT5" s="47" t="s">
        <v>93</v>
      </c>
      <c r="BU5" s="47" t="s">
        <v>104</v>
      </c>
      <c r="BV5" s="47" t="s">
        <v>95</v>
      </c>
      <c r="BW5" s="47" t="s">
        <v>96</v>
      </c>
      <c r="BX5" s="47" t="s">
        <v>97</v>
      </c>
      <c r="BY5" s="47" t="s">
        <v>98</v>
      </c>
      <c r="BZ5" s="47" t="s">
        <v>99</v>
      </c>
      <c r="CA5" s="47" t="s">
        <v>100</v>
      </c>
      <c r="CB5" s="47" t="s">
        <v>90</v>
      </c>
      <c r="CC5" s="47" t="s">
        <v>105</v>
      </c>
      <c r="CD5" s="47" t="s">
        <v>92</v>
      </c>
      <c r="CE5" s="47" t="s">
        <v>111</v>
      </c>
      <c r="CF5" s="47" t="s">
        <v>94</v>
      </c>
      <c r="CG5" s="47" t="s">
        <v>95</v>
      </c>
      <c r="CH5" s="47" t="s">
        <v>96</v>
      </c>
      <c r="CI5" s="47" t="s">
        <v>97</v>
      </c>
      <c r="CJ5" s="47" t="s">
        <v>98</v>
      </c>
      <c r="CK5" s="47" t="s">
        <v>99</v>
      </c>
      <c r="CL5" s="47" t="s">
        <v>100</v>
      </c>
      <c r="CM5" s="145"/>
      <c r="CN5" s="145"/>
      <c r="CO5" s="47" t="s">
        <v>108</v>
      </c>
      <c r="CP5" s="47" t="s">
        <v>101</v>
      </c>
      <c r="CQ5" s="47" t="s">
        <v>106</v>
      </c>
      <c r="CR5" s="47" t="s">
        <v>93</v>
      </c>
      <c r="CS5" s="47" t="s">
        <v>104</v>
      </c>
      <c r="CT5" s="47" t="s">
        <v>95</v>
      </c>
      <c r="CU5" s="47" t="s">
        <v>96</v>
      </c>
      <c r="CV5" s="47" t="s">
        <v>97</v>
      </c>
      <c r="CW5" s="47" t="s">
        <v>98</v>
      </c>
      <c r="CX5" s="47" t="s">
        <v>99</v>
      </c>
      <c r="CY5" s="47" t="s">
        <v>100</v>
      </c>
      <c r="CZ5" s="47" t="s">
        <v>110</v>
      </c>
      <c r="DA5" s="47" t="s">
        <v>105</v>
      </c>
      <c r="DB5" s="47" t="s">
        <v>102</v>
      </c>
      <c r="DC5" s="47" t="s">
        <v>111</v>
      </c>
      <c r="DD5" s="47" t="s">
        <v>94</v>
      </c>
      <c r="DE5" s="47" t="s">
        <v>95</v>
      </c>
      <c r="DF5" s="47" t="s">
        <v>96</v>
      </c>
      <c r="DG5" s="47" t="s">
        <v>97</v>
      </c>
      <c r="DH5" s="47" t="s">
        <v>98</v>
      </c>
      <c r="DI5" s="47" t="s">
        <v>99</v>
      </c>
      <c r="DJ5" s="47" t="s">
        <v>35</v>
      </c>
      <c r="DK5" s="47" t="s">
        <v>90</v>
      </c>
      <c r="DL5" s="47" t="s">
        <v>105</v>
      </c>
      <c r="DM5" s="47" t="s">
        <v>102</v>
      </c>
      <c r="DN5" s="47" t="s">
        <v>103</v>
      </c>
      <c r="DO5" s="47" t="s">
        <v>107</v>
      </c>
      <c r="DP5" s="47" t="s">
        <v>95</v>
      </c>
      <c r="DQ5" s="47" t="s">
        <v>96</v>
      </c>
      <c r="DR5" s="47" t="s">
        <v>97</v>
      </c>
      <c r="DS5" s="47" t="s">
        <v>98</v>
      </c>
      <c r="DT5" s="47" t="s">
        <v>99</v>
      </c>
      <c r="DU5" s="47" t="s">
        <v>100</v>
      </c>
    </row>
    <row r="6" spans="1:125" s="54" customFormat="1">
      <c r="A6" s="37" t="s">
        <v>112</v>
      </c>
      <c r="B6" s="48">
        <f>B8</f>
        <v>2022</v>
      </c>
      <c r="C6" s="48">
        <f t="shared" ref="C6:X6" si="1">C8</f>
        <v>22071</v>
      </c>
      <c r="D6" s="48">
        <f t="shared" si="1"/>
        <v>47</v>
      </c>
      <c r="E6" s="48">
        <f t="shared" si="1"/>
        <v>14</v>
      </c>
      <c r="F6" s="48">
        <f t="shared" si="1"/>
        <v>0</v>
      </c>
      <c r="G6" s="48">
        <f t="shared" si="1"/>
        <v>2</v>
      </c>
      <c r="H6" s="48" t="str">
        <f>SUBSTITUTE(H8,"　","")</f>
        <v>青森県三沢市</v>
      </c>
      <c r="I6" s="48" t="str">
        <f t="shared" si="1"/>
        <v>三沢市大町ビードル駐車場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23</v>
      </c>
      <c r="S6" s="50" t="str">
        <f t="shared" si="1"/>
        <v>商業施設</v>
      </c>
      <c r="T6" s="50" t="str">
        <f t="shared" si="1"/>
        <v>無</v>
      </c>
      <c r="U6" s="51">
        <f t="shared" si="1"/>
        <v>9300</v>
      </c>
      <c r="V6" s="51">
        <f t="shared" si="1"/>
        <v>336</v>
      </c>
      <c r="W6" s="51">
        <f t="shared" si="1"/>
        <v>100</v>
      </c>
      <c r="X6" s="50" t="str">
        <f t="shared" si="1"/>
        <v>代行制</v>
      </c>
      <c r="Y6" s="52">
        <f>IF(Y8="-",NA(),Y8)</f>
        <v>153.4</v>
      </c>
      <c r="Z6" s="52">
        <f t="shared" ref="Z6:AH6" si="2">IF(Z8="-",NA(),Z8)</f>
        <v>41.4</v>
      </c>
      <c r="AA6" s="52">
        <f t="shared" si="2"/>
        <v>192.2</v>
      </c>
      <c r="AB6" s="52">
        <f t="shared" si="2"/>
        <v>98</v>
      </c>
      <c r="AC6" s="52">
        <f t="shared" si="2"/>
        <v>100</v>
      </c>
      <c r="AD6" s="52">
        <f t="shared" si="2"/>
        <v>465.2</v>
      </c>
      <c r="AE6" s="52">
        <f t="shared" si="2"/>
        <v>1736.5</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94.8</v>
      </c>
      <c r="AM6" s="52">
        <f t="shared" si="3"/>
        <v>15.2</v>
      </c>
      <c r="AN6" s="52">
        <f t="shared" si="3"/>
        <v>0</v>
      </c>
      <c r="AO6" s="52">
        <f t="shared" si="3"/>
        <v>9.6999999999999993</v>
      </c>
      <c r="AP6" s="52">
        <f t="shared" si="3"/>
        <v>1.3</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224</v>
      </c>
      <c r="AX6" s="53">
        <f t="shared" si="4"/>
        <v>0</v>
      </c>
      <c r="AY6" s="53">
        <f t="shared" si="4"/>
        <v>0</v>
      </c>
      <c r="AZ6" s="53">
        <f t="shared" si="4"/>
        <v>14</v>
      </c>
      <c r="BA6" s="53">
        <f t="shared" si="4"/>
        <v>4</v>
      </c>
      <c r="BB6" s="53">
        <f t="shared" si="4"/>
        <v>407</v>
      </c>
      <c r="BC6" s="53">
        <f t="shared" si="4"/>
        <v>166</v>
      </c>
      <c r="BD6" s="53">
        <f t="shared" si="4"/>
        <v>18</v>
      </c>
      <c r="BE6" s="51" t="str">
        <f>IF(BE8="-","",IF(BE8="-","【-】","【"&amp;SUBSTITUTE(TEXT(BE8,"#,##0"),"-","△")&amp;"】"))</f>
        <v>【33】</v>
      </c>
      <c r="BF6" s="52">
        <f>IF(BF8="-",NA(),BF8)</f>
        <v>34.799999999999997</v>
      </c>
      <c r="BG6" s="52">
        <f t="shared" ref="BG6:BO6" si="5">IF(BG8="-",NA(),BG8)</f>
        <v>-141.6</v>
      </c>
      <c r="BH6" s="52">
        <f t="shared" si="5"/>
        <v>48</v>
      </c>
      <c r="BI6" s="52">
        <f t="shared" si="5"/>
        <v>-2.1</v>
      </c>
      <c r="BJ6" s="52">
        <f t="shared" si="5"/>
        <v>0</v>
      </c>
      <c r="BK6" s="52">
        <f t="shared" si="5"/>
        <v>33.700000000000003</v>
      </c>
      <c r="BL6" s="52">
        <f t="shared" si="5"/>
        <v>28.9</v>
      </c>
      <c r="BM6" s="52">
        <f t="shared" si="5"/>
        <v>-122.5</v>
      </c>
      <c r="BN6" s="52">
        <f t="shared" si="5"/>
        <v>8.5</v>
      </c>
      <c r="BO6" s="52">
        <f t="shared" si="5"/>
        <v>26.6</v>
      </c>
      <c r="BP6" s="49" t="str">
        <f>IF(BP8="-","",IF(BP8="-","【-】","【"&amp;SUBSTITUTE(TEXT(BP8,"#,##0.0"),"-","△")&amp;"】"))</f>
        <v>【12.8】</v>
      </c>
      <c r="BQ6" s="53">
        <f>IF(BQ8="-",NA(),BQ8)</f>
        <v>4195</v>
      </c>
      <c r="BR6" s="53">
        <f t="shared" ref="BR6:BZ6" si="6">IF(BR8="-",NA(),BR8)</f>
        <v>-17254</v>
      </c>
      <c r="BS6" s="53">
        <f t="shared" si="6"/>
        <v>11913</v>
      </c>
      <c r="BT6" s="53">
        <f t="shared" si="6"/>
        <v>-331</v>
      </c>
      <c r="BU6" s="53">
        <f t="shared" si="6"/>
        <v>0</v>
      </c>
      <c r="BV6" s="53">
        <f t="shared" si="6"/>
        <v>6546</v>
      </c>
      <c r="BW6" s="53">
        <f t="shared" si="6"/>
        <v>8262</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113</v>
      </c>
      <c r="CM6" s="51">
        <f t="shared" ref="CM6:CN6" si="7">CM8</f>
        <v>150572</v>
      </c>
      <c r="CN6" s="51">
        <f t="shared" si="7"/>
        <v>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51.7</v>
      </c>
      <c r="DF6" s="52">
        <f t="shared" si="8"/>
        <v>51.5</v>
      </c>
      <c r="DG6" s="52">
        <f t="shared" si="8"/>
        <v>70.3</v>
      </c>
      <c r="DH6" s="52">
        <f t="shared" si="8"/>
        <v>70</v>
      </c>
      <c r="DI6" s="52">
        <f t="shared" si="8"/>
        <v>47.6</v>
      </c>
      <c r="DJ6" s="49" t="str">
        <f>IF(DJ8="-","",IF(DJ8="-","【-】","【"&amp;SUBSTITUTE(TEXT(DJ8,"#,##0.0"),"-","△")&amp;"】"))</f>
        <v>【72.2】</v>
      </c>
      <c r="DK6" s="52">
        <f>IF(DK8="-",NA(),DK8)</f>
        <v>44</v>
      </c>
      <c r="DL6" s="52">
        <f t="shared" ref="DL6:DT6" si="9">IF(DL8="-",NA(),DL8)</f>
        <v>44.6</v>
      </c>
      <c r="DM6" s="52">
        <f t="shared" si="9"/>
        <v>44.6</v>
      </c>
      <c r="DN6" s="52">
        <f t="shared" si="9"/>
        <v>46.7</v>
      </c>
      <c r="DO6" s="52">
        <f t="shared" si="9"/>
        <v>47.9</v>
      </c>
      <c r="DP6" s="52">
        <f t="shared" si="9"/>
        <v>159.69999999999999</v>
      </c>
      <c r="DQ6" s="52">
        <f t="shared" si="9"/>
        <v>159.6</v>
      </c>
      <c r="DR6" s="52">
        <f t="shared" si="9"/>
        <v>224.4</v>
      </c>
      <c r="DS6" s="52">
        <f t="shared" si="9"/>
        <v>251.9</v>
      </c>
      <c r="DT6" s="52">
        <f t="shared" si="9"/>
        <v>291.5</v>
      </c>
      <c r="DU6" s="49" t="str">
        <f>IF(DU8="-","",IF(DU8="-","【-】","【"&amp;SUBSTITUTE(TEXT(DU8,"#,##0.0"),"-","△")&amp;"】"))</f>
        <v>【201.6】</v>
      </c>
    </row>
    <row r="7" spans="1:125" s="54" customFormat="1">
      <c r="A7" s="37" t="s">
        <v>114</v>
      </c>
      <c r="B7" s="48">
        <f t="shared" ref="B7:X7" si="10">B8</f>
        <v>2022</v>
      </c>
      <c r="C7" s="48">
        <f t="shared" si="10"/>
        <v>22071</v>
      </c>
      <c r="D7" s="48">
        <f t="shared" si="10"/>
        <v>47</v>
      </c>
      <c r="E7" s="48">
        <f t="shared" si="10"/>
        <v>14</v>
      </c>
      <c r="F7" s="48">
        <f t="shared" si="10"/>
        <v>0</v>
      </c>
      <c r="G7" s="48">
        <f t="shared" si="10"/>
        <v>2</v>
      </c>
      <c r="H7" s="48" t="str">
        <f t="shared" si="10"/>
        <v>青森県　三沢市</v>
      </c>
      <c r="I7" s="48" t="str">
        <f t="shared" si="10"/>
        <v>三沢市大町ビードル駐車場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23</v>
      </c>
      <c r="S7" s="50" t="str">
        <f t="shared" si="10"/>
        <v>商業施設</v>
      </c>
      <c r="T7" s="50" t="str">
        <f t="shared" si="10"/>
        <v>無</v>
      </c>
      <c r="U7" s="51">
        <f t="shared" si="10"/>
        <v>9300</v>
      </c>
      <c r="V7" s="51">
        <f t="shared" si="10"/>
        <v>336</v>
      </c>
      <c r="W7" s="51">
        <f t="shared" si="10"/>
        <v>100</v>
      </c>
      <c r="X7" s="50" t="str">
        <f t="shared" si="10"/>
        <v>代行制</v>
      </c>
      <c r="Y7" s="52">
        <f>Y8</f>
        <v>153.4</v>
      </c>
      <c r="Z7" s="52">
        <f t="shared" ref="Z7:AH7" si="11">Z8</f>
        <v>41.4</v>
      </c>
      <c r="AA7" s="52">
        <f t="shared" si="11"/>
        <v>192.2</v>
      </c>
      <c r="AB7" s="52">
        <f t="shared" si="11"/>
        <v>98</v>
      </c>
      <c r="AC7" s="52">
        <f t="shared" si="11"/>
        <v>100</v>
      </c>
      <c r="AD7" s="52">
        <f t="shared" si="11"/>
        <v>465.2</v>
      </c>
      <c r="AE7" s="52">
        <f t="shared" si="11"/>
        <v>1736.5</v>
      </c>
      <c r="AF7" s="52">
        <f t="shared" si="11"/>
        <v>383.4</v>
      </c>
      <c r="AG7" s="52">
        <f t="shared" si="11"/>
        <v>338.4</v>
      </c>
      <c r="AH7" s="52">
        <f t="shared" si="11"/>
        <v>1268.9000000000001</v>
      </c>
      <c r="AI7" s="49"/>
      <c r="AJ7" s="52">
        <f>AJ8</f>
        <v>0</v>
      </c>
      <c r="AK7" s="52">
        <f t="shared" ref="AK7:AS7" si="12">AK8</f>
        <v>0</v>
      </c>
      <c r="AL7" s="52">
        <f t="shared" si="12"/>
        <v>94.8</v>
      </c>
      <c r="AM7" s="52">
        <f t="shared" si="12"/>
        <v>15.2</v>
      </c>
      <c r="AN7" s="52">
        <f t="shared" si="12"/>
        <v>0</v>
      </c>
      <c r="AO7" s="52">
        <f t="shared" si="12"/>
        <v>9.6999999999999993</v>
      </c>
      <c r="AP7" s="52">
        <f t="shared" si="12"/>
        <v>1.3</v>
      </c>
      <c r="AQ7" s="52">
        <f t="shared" si="12"/>
        <v>10.199999999999999</v>
      </c>
      <c r="AR7" s="52">
        <f t="shared" si="12"/>
        <v>5.0999999999999996</v>
      </c>
      <c r="AS7" s="52">
        <f t="shared" si="12"/>
        <v>1.9</v>
      </c>
      <c r="AT7" s="49"/>
      <c r="AU7" s="53">
        <f>AU8</f>
        <v>0</v>
      </c>
      <c r="AV7" s="53">
        <f t="shared" ref="AV7:BD7" si="13">AV8</f>
        <v>0</v>
      </c>
      <c r="AW7" s="53">
        <f t="shared" si="13"/>
        <v>224</v>
      </c>
      <c r="AX7" s="53">
        <f t="shared" si="13"/>
        <v>0</v>
      </c>
      <c r="AY7" s="53">
        <f t="shared" si="13"/>
        <v>0</v>
      </c>
      <c r="AZ7" s="53">
        <f t="shared" si="13"/>
        <v>14</v>
      </c>
      <c r="BA7" s="53">
        <f t="shared" si="13"/>
        <v>4</v>
      </c>
      <c r="BB7" s="53">
        <f t="shared" si="13"/>
        <v>407</v>
      </c>
      <c r="BC7" s="53">
        <f t="shared" si="13"/>
        <v>166</v>
      </c>
      <c r="BD7" s="53">
        <f t="shared" si="13"/>
        <v>18</v>
      </c>
      <c r="BE7" s="51"/>
      <c r="BF7" s="52">
        <f>BF8</f>
        <v>34.799999999999997</v>
      </c>
      <c r="BG7" s="52">
        <f t="shared" ref="BG7:BO7" si="14">BG8</f>
        <v>-141.6</v>
      </c>
      <c r="BH7" s="52">
        <f t="shared" si="14"/>
        <v>48</v>
      </c>
      <c r="BI7" s="52">
        <f t="shared" si="14"/>
        <v>-2.1</v>
      </c>
      <c r="BJ7" s="52">
        <f t="shared" si="14"/>
        <v>0</v>
      </c>
      <c r="BK7" s="52">
        <f t="shared" si="14"/>
        <v>33.700000000000003</v>
      </c>
      <c r="BL7" s="52">
        <f t="shared" si="14"/>
        <v>28.9</v>
      </c>
      <c r="BM7" s="52">
        <f t="shared" si="14"/>
        <v>-122.5</v>
      </c>
      <c r="BN7" s="52">
        <f t="shared" si="14"/>
        <v>8.5</v>
      </c>
      <c r="BO7" s="52">
        <f t="shared" si="14"/>
        <v>26.6</v>
      </c>
      <c r="BP7" s="49"/>
      <c r="BQ7" s="53">
        <f>BQ8</f>
        <v>4195</v>
      </c>
      <c r="BR7" s="53">
        <f t="shared" ref="BR7:BZ7" si="15">BR8</f>
        <v>-17254</v>
      </c>
      <c r="BS7" s="53">
        <f t="shared" si="15"/>
        <v>11913</v>
      </c>
      <c r="BT7" s="53">
        <f t="shared" si="15"/>
        <v>-331</v>
      </c>
      <c r="BU7" s="53">
        <f t="shared" si="15"/>
        <v>0</v>
      </c>
      <c r="BV7" s="53">
        <f t="shared" si="15"/>
        <v>6546</v>
      </c>
      <c r="BW7" s="53">
        <f t="shared" si="15"/>
        <v>8262</v>
      </c>
      <c r="BX7" s="53">
        <f t="shared" si="15"/>
        <v>2576</v>
      </c>
      <c r="BY7" s="53">
        <f t="shared" si="15"/>
        <v>4153</v>
      </c>
      <c r="BZ7" s="53">
        <f t="shared" si="15"/>
        <v>6140</v>
      </c>
      <c r="CA7" s="51"/>
      <c r="CB7" s="52" t="s">
        <v>115</v>
      </c>
      <c r="CC7" s="52" t="s">
        <v>115</v>
      </c>
      <c r="CD7" s="52" t="s">
        <v>115</v>
      </c>
      <c r="CE7" s="52" t="s">
        <v>115</v>
      </c>
      <c r="CF7" s="52" t="s">
        <v>115</v>
      </c>
      <c r="CG7" s="52" t="s">
        <v>115</v>
      </c>
      <c r="CH7" s="52" t="s">
        <v>115</v>
      </c>
      <c r="CI7" s="52" t="s">
        <v>115</v>
      </c>
      <c r="CJ7" s="52" t="s">
        <v>115</v>
      </c>
      <c r="CK7" s="52" t="s">
        <v>113</v>
      </c>
      <c r="CL7" s="49"/>
      <c r="CM7" s="51">
        <f>CM8</f>
        <v>150572</v>
      </c>
      <c r="CN7" s="51">
        <f>CN8</f>
        <v>0</v>
      </c>
      <c r="CO7" s="52" t="s">
        <v>115</v>
      </c>
      <c r="CP7" s="52" t="s">
        <v>115</v>
      </c>
      <c r="CQ7" s="52" t="s">
        <v>115</v>
      </c>
      <c r="CR7" s="52" t="s">
        <v>115</v>
      </c>
      <c r="CS7" s="52" t="s">
        <v>115</v>
      </c>
      <c r="CT7" s="52" t="s">
        <v>115</v>
      </c>
      <c r="CU7" s="52" t="s">
        <v>115</v>
      </c>
      <c r="CV7" s="52" t="s">
        <v>115</v>
      </c>
      <c r="CW7" s="52" t="s">
        <v>115</v>
      </c>
      <c r="CX7" s="52" t="s">
        <v>116</v>
      </c>
      <c r="CY7" s="49"/>
      <c r="CZ7" s="52">
        <f>CZ8</f>
        <v>0</v>
      </c>
      <c r="DA7" s="52">
        <f t="shared" ref="DA7:DI7" si="16">DA8</f>
        <v>0</v>
      </c>
      <c r="DB7" s="52">
        <f t="shared" si="16"/>
        <v>0</v>
      </c>
      <c r="DC7" s="52">
        <f t="shared" si="16"/>
        <v>0</v>
      </c>
      <c r="DD7" s="52">
        <f t="shared" si="16"/>
        <v>0</v>
      </c>
      <c r="DE7" s="52">
        <f t="shared" si="16"/>
        <v>51.7</v>
      </c>
      <c r="DF7" s="52">
        <f t="shared" si="16"/>
        <v>51.5</v>
      </c>
      <c r="DG7" s="52">
        <f t="shared" si="16"/>
        <v>70.3</v>
      </c>
      <c r="DH7" s="52">
        <f t="shared" si="16"/>
        <v>70</v>
      </c>
      <c r="DI7" s="52">
        <f t="shared" si="16"/>
        <v>47.6</v>
      </c>
      <c r="DJ7" s="49"/>
      <c r="DK7" s="52">
        <f>DK8</f>
        <v>44</v>
      </c>
      <c r="DL7" s="52">
        <f t="shared" ref="DL7:DT7" si="17">DL8</f>
        <v>44.6</v>
      </c>
      <c r="DM7" s="52">
        <f t="shared" si="17"/>
        <v>44.6</v>
      </c>
      <c r="DN7" s="52">
        <f t="shared" si="17"/>
        <v>46.7</v>
      </c>
      <c r="DO7" s="52">
        <f t="shared" si="17"/>
        <v>47.9</v>
      </c>
      <c r="DP7" s="52">
        <f t="shared" si="17"/>
        <v>159.69999999999999</v>
      </c>
      <c r="DQ7" s="52">
        <f t="shared" si="17"/>
        <v>159.6</v>
      </c>
      <c r="DR7" s="52">
        <f t="shared" si="17"/>
        <v>224.4</v>
      </c>
      <c r="DS7" s="52">
        <f t="shared" si="17"/>
        <v>251.9</v>
      </c>
      <c r="DT7" s="52">
        <f t="shared" si="17"/>
        <v>291.5</v>
      </c>
      <c r="DU7" s="49"/>
    </row>
    <row r="8" spans="1:125" s="54" customFormat="1">
      <c r="A8" s="37"/>
      <c r="B8" s="55">
        <v>2022</v>
      </c>
      <c r="C8" s="55">
        <v>22071</v>
      </c>
      <c r="D8" s="55">
        <v>47</v>
      </c>
      <c r="E8" s="55">
        <v>14</v>
      </c>
      <c r="F8" s="55">
        <v>0</v>
      </c>
      <c r="G8" s="55">
        <v>2</v>
      </c>
      <c r="H8" s="55" t="s">
        <v>117</v>
      </c>
      <c r="I8" s="55" t="s">
        <v>118</v>
      </c>
      <c r="J8" s="55" t="s">
        <v>119</v>
      </c>
      <c r="K8" s="55" t="s">
        <v>120</v>
      </c>
      <c r="L8" s="55" t="s">
        <v>121</v>
      </c>
      <c r="M8" s="55" t="s">
        <v>122</v>
      </c>
      <c r="N8" s="55" t="s">
        <v>123</v>
      </c>
      <c r="O8" s="56" t="s">
        <v>124</v>
      </c>
      <c r="P8" s="57" t="s">
        <v>125</v>
      </c>
      <c r="Q8" s="57" t="s">
        <v>126</v>
      </c>
      <c r="R8" s="58">
        <v>23</v>
      </c>
      <c r="S8" s="57" t="s">
        <v>127</v>
      </c>
      <c r="T8" s="57" t="s">
        <v>128</v>
      </c>
      <c r="U8" s="58">
        <v>9300</v>
      </c>
      <c r="V8" s="58">
        <v>336</v>
      </c>
      <c r="W8" s="58">
        <v>100</v>
      </c>
      <c r="X8" s="57" t="s">
        <v>129</v>
      </c>
      <c r="Y8" s="59">
        <v>153.4</v>
      </c>
      <c r="Z8" s="59">
        <v>41.4</v>
      </c>
      <c r="AA8" s="59">
        <v>192.2</v>
      </c>
      <c r="AB8" s="59">
        <v>98</v>
      </c>
      <c r="AC8" s="59">
        <v>100</v>
      </c>
      <c r="AD8" s="59">
        <v>465.2</v>
      </c>
      <c r="AE8" s="59">
        <v>1736.5</v>
      </c>
      <c r="AF8" s="59">
        <v>383.4</v>
      </c>
      <c r="AG8" s="59">
        <v>338.4</v>
      </c>
      <c r="AH8" s="59">
        <v>1268.9000000000001</v>
      </c>
      <c r="AI8" s="56">
        <v>676.8</v>
      </c>
      <c r="AJ8" s="59">
        <v>0</v>
      </c>
      <c r="AK8" s="59">
        <v>0</v>
      </c>
      <c r="AL8" s="59">
        <v>94.8</v>
      </c>
      <c r="AM8" s="59">
        <v>15.2</v>
      </c>
      <c r="AN8" s="59">
        <v>0</v>
      </c>
      <c r="AO8" s="59">
        <v>9.6999999999999993</v>
      </c>
      <c r="AP8" s="59">
        <v>1.3</v>
      </c>
      <c r="AQ8" s="59">
        <v>10.199999999999999</v>
      </c>
      <c r="AR8" s="59">
        <v>5.0999999999999996</v>
      </c>
      <c r="AS8" s="59">
        <v>1.9</v>
      </c>
      <c r="AT8" s="56">
        <v>3.6</v>
      </c>
      <c r="AU8" s="60">
        <v>0</v>
      </c>
      <c r="AV8" s="60">
        <v>0</v>
      </c>
      <c r="AW8" s="60">
        <v>224</v>
      </c>
      <c r="AX8" s="60">
        <v>0</v>
      </c>
      <c r="AY8" s="60">
        <v>0</v>
      </c>
      <c r="AZ8" s="60">
        <v>14</v>
      </c>
      <c r="BA8" s="60">
        <v>4</v>
      </c>
      <c r="BB8" s="60">
        <v>407</v>
      </c>
      <c r="BC8" s="60">
        <v>166</v>
      </c>
      <c r="BD8" s="60">
        <v>18</v>
      </c>
      <c r="BE8" s="60">
        <v>33</v>
      </c>
      <c r="BF8" s="59">
        <v>34.799999999999997</v>
      </c>
      <c r="BG8" s="59">
        <v>-141.6</v>
      </c>
      <c r="BH8" s="59">
        <v>48</v>
      </c>
      <c r="BI8" s="59">
        <v>-2.1</v>
      </c>
      <c r="BJ8" s="59">
        <v>0</v>
      </c>
      <c r="BK8" s="59">
        <v>33.700000000000003</v>
      </c>
      <c r="BL8" s="59">
        <v>28.9</v>
      </c>
      <c r="BM8" s="59">
        <v>-122.5</v>
      </c>
      <c r="BN8" s="59">
        <v>8.5</v>
      </c>
      <c r="BO8" s="59">
        <v>26.6</v>
      </c>
      <c r="BP8" s="56">
        <v>12.8</v>
      </c>
      <c r="BQ8" s="60">
        <v>4195</v>
      </c>
      <c r="BR8" s="60">
        <v>-17254</v>
      </c>
      <c r="BS8" s="60">
        <v>11913</v>
      </c>
      <c r="BT8" s="61">
        <v>-331</v>
      </c>
      <c r="BU8" s="61">
        <v>0</v>
      </c>
      <c r="BV8" s="60">
        <v>6546</v>
      </c>
      <c r="BW8" s="60">
        <v>8262</v>
      </c>
      <c r="BX8" s="60">
        <v>2576</v>
      </c>
      <c r="BY8" s="60">
        <v>4153</v>
      </c>
      <c r="BZ8" s="60">
        <v>6140</v>
      </c>
      <c r="CA8" s="58">
        <v>10556</v>
      </c>
      <c r="CB8" s="59" t="s">
        <v>121</v>
      </c>
      <c r="CC8" s="59" t="s">
        <v>121</v>
      </c>
      <c r="CD8" s="59" t="s">
        <v>121</v>
      </c>
      <c r="CE8" s="59" t="s">
        <v>121</v>
      </c>
      <c r="CF8" s="59" t="s">
        <v>121</v>
      </c>
      <c r="CG8" s="59" t="s">
        <v>121</v>
      </c>
      <c r="CH8" s="59" t="s">
        <v>121</v>
      </c>
      <c r="CI8" s="59" t="s">
        <v>121</v>
      </c>
      <c r="CJ8" s="59" t="s">
        <v>121</v>
      </c>
      <c r="CK8" s="59" t="s">
        <v>121</v>
      </c>
      <c r="CL8" s="56" t="s">
        <v>121</v>
      </c>
      <c r="CM8" s="58">
        <v>150572</v>
      </c>
      <c r="CN8" s="58">
        <v>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51.7</v>
      </c>
      <c r="DF8" s="59">
        <v>51.5</v>
      </c>
      <c r="DG8" s="59">
        <v>70.3</v>
      </c>
      <c r="DH8" s="59">
        <v>70</v>
      </c>
      <c r="DI8" s="59">
        <v>47.6</v>
      </c>
      <c r="DJ8" s="56">
        <v>72.2</v>
      </c>
      <c r="DK8" s="59">
        <v>44</v>
      </c>
      <c r="DL8" s="59">
        <v>44.6</v>
      </c>
      <c r="DM8" s="59">
        <v>44.6</v>
      </c>
      <c r="DN8" s="59">
        <v>46.7</v>
      </c>
      <c r="DO8" s="59">
        <v>47.9</v>
      </c>
      <c r="DP8" s="59">
        <v>159.69999999999999</v>
      </c>
      <c r="DQ8" s="59">
        <v>159.6</v>
      </c>
      <c r="DR8" s="59">
        <v>224.4</v>
      </c>
      <c r="DS8" s="59">
        <v>251.9</v>
      </c>
      <c r="DT8" s="59">
        <v>291.5</v>
      </c>
      <c r="DU8" s="56">
        <v>201.6</v>
      </c>
    </row>
    <row r="9" spans="1:1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2024-01-11T00:08:05Z</dcterms:created>
  <dcterms:modified xsi:type="dcterms:W3CDTF">2024-02-20T01:03:44Z</dcterms:modified>
  <cp:category/>
</cp:coreProperties>
</file>