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05 修正後\"/>
    </mc:Choice>
  </mc:AlternateContent>
  <workbookProtection workbookAlgorithmName="SHA-512" workbookHashValue="SgpiI6YoEPU6JLIx5MMnvg5jHiUUbClISUmK/+zpeuLxHdFpNpGbMugGYh3J4I2+H4xvDlbl4V19WrBeMGuZrA==" workbookSaltValue="1c0WmTKYts5n3rlzbhqXGg==" workbookSpinCount="100000" lockStructure="1"/>
  <bookViews>
    <workbookView xWindow="0" yWindow="0" windowWidth="28800" windowHeight="120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E85" i="4"/>
  <c r="BB10" i="4"/>
  <c r="P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<sst xmlns="http://schemas.openxmlformats.org/spreadsheetml/2006/main" count="231" uniqueCount="116">
  <si>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</si>
  <si>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</si>
  <si>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</si>
  <si>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</si>
  <si>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</si>
  <si>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</si>
  <si>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</si>
  <si>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</si>
  <si>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</si>
  <si>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</si>
  <si>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</si>
  <si>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</si>
  <si>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</si>
  <si>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</si>
  <si>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</si>
  <si>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</si>
  <si>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</si>
  <si>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</si>
  <si>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</si>
  <si>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</si>
  <si>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</si>
  <si>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</si>
  <si>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</si>
  <si>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</si>
  <si>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</si>
  <si>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</si>
  <si>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</si>
  <si>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</si>
  <si>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</si>
  <si>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</si>
  <si>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</si>
  <si>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</si>
  <si>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</si>
  <si>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</si>
  <si>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</si>
  <si>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</si>
  <si>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</si>
  <si>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</si>
  <si>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</si>
  <si>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</si>
  <si>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</si>
  <si>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</si>
  <si>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</si>
  <si>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</si>
  <si>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</si>
  <si>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</si>
  <si>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</si>
  <si>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</si>
  <si>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</si>
  <si>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</si>
  <si>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</si>
  <si>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</si>
  <si>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</si>
  <si>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</si>
  <si>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</si>
  <si>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</si>
  <si>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</si>
  <si>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</si>
  <si>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</si>
  <si>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</si>
  <si>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</si>
  <si>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</si>
  <si>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</si>
  <si>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</si>
  <si>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</si>
  <si>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</si>
  <si>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</si>
  <si>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</si>
  <si>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</si>
  <si>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</si>
  <si>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</si>
  <si>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</si>
  <si>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</si>
  <si>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</si>
  <si>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</si>
  <si>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</si>
  <si>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</si>
  <si>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</si>
  <si>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</si>
  <si>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</si>
  <si>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</si>
  <si>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</si>
  <si>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</si>
  <si>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</si>
  <si>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</si>
  <si>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</si>
  <si>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</si>
  <si>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</si>
  <si>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</si>
  <si>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</si>
  <si>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</si>
  <si>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</si>
  <si>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</si>
  <si>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</si>
  <si>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</si>
  <si>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</si>
  <si>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</si>
  <si>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</si>
  <si>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</si>
  <si>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</si>
  <si>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</si>
  <si>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</si>
  <si>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</si>
  <si>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</si>
  <si>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</si>
  <si>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</si>
  <si>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</si>
  <si>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</si>
  <si>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</si>
  <si>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</si>
  <si>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</si>
  <si>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</si>
  <si>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</si>
  <si>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「有形固定資産減価償却率」は増加傾向にあり、類似団体より高い水準で推移している。前年度で完了した処理施設更新事業により、固定資産が増えたことから今後比率が下がると予想される。
「管渠老朽化率」「管渠改善率」は供用開始から33年であるため耐用年数（50年）を超えている管渠がなく、未だ０％である。
</t>
    <rPh sb="40" eb="43">
      <t>ゼンネンド</t>
    </rPh>
    <rPh sb="44" eb="46">
      <t>カンリョウ</t>
    </rPh>
    <rPh sb="65" eb="66">
      <t>フ</t>
    </rPh>
    <rPh sb="72" eb="74">
      <t>コンゴ</t>
    </rPh>
    <rPh sb="97" eb="99">
      <t>カンキョ</t>
    </rPh>
    <rPh sb="99" eb="101">
      <t>カイゼン</t>
    </rPh>
    <rPh sb="101" eb="102">
      <t>リツ</t>
    </rPh>
    <phoneticPr fontId="4"/>
  </si>
  <si>
    <t>　経営の健全性・効率性については、使用料の増加及び水洗化率の大幅な向上はあまり見込めないため、効率的な維持管理により経費を抑えるとともに、不明水対策を強化することで有収率を上げ、累積欠損金を減らすことが必要である。計画に基づいた事業実施で事業費の平準化を図り、借入額を償還額内に収めることにより、着実に企業債残高を減らしていかなければならない。
　老朽化の状況については、ストックマネジメント計画を策定し、それに基づき耐用年数までに更新・改善工事に取り組んでいく必要がある。</t>
    <rPh sb="30" eb="32">
      <t>オオハバ</t>
    </rPh>
    <phoneticPr fontId="4"/>
  </si>
  <si>
    <t>「経常収支比率」は減価償却費や企業債利息の減少により、経営損失を抑えられたことから増加しているが、「累積欠損金比率」は退職給付引当金戻入益の減少により特別利益が減少したことから、当年度純損失となり前年度よりも高くなっており、類似団体より不良な状態となっている。
「流動比率」は資本費平準化債に係る企業債の借入により現金が増加したことから前年度よりも良好となっているが、平成26年度に会計基準の見直しにより大幅に減となったことにより、依然類似団体より低い水準である。
「企業債残高対事業規模比率」は過去の企業債完済等により前年度より減少はしているものの、依然類似団体より高い。
「経費回収率」「汚水処理原価」は使用料と維持管理費に係る費用の減少率が同等であったことから、前年度とほぼ変わらない数値となっており、類似団体より不良な状態となっている。
「施設利用率」はほぼ横ばい状況にあり、類似団体より低い水準であるため、今後予測される人口減少による処理能力の余剰部分の有効利用を検討する必要がある。
「水洗化率」は類似団体より高い水準であるが、ここ５年ほぼ横ばい状態であるため、加入率の向上を図る必要がある。</t>
    <rPh sb="9" eb="11">
      <t>ゲンカ</t>
    </rPh>
    <rPh sb="11" eb="13">
      <t>ショウキャク</t>
    </rPh>
    <rPh sb="13" eb="14">
      <t>ヒ</t>
    </rPh>
    <rPh sb="15" eb="17">
      <t>キギョウ</t>
    </rPh>
    <rPh sb="17" eb="18">
      <t>サイ</t>
    </rPh>
    <rPh sb="18" eb="20">
      <t>リソク</t>
    </rPh>
    <rPh sb="21" eb="23">
      <t>ゲンショウ</t>
    </rPh>
    <rPh sb="27" eb="29">
      <t>ケイエイ</t>
    </rPh>
    <rPh sb="29" eb="31">
      <t>ソンシツ</t>
    </rPh>
    <rPh sb="32" eb="33">
      <t>オサ</t>
    </rPh>
    <rPh sb="41" eb="43">
      <t>ゾウカ</t>
    </rPh>
    <rPh sb="50" eb="52">
      <t>ルイセキ</t>
    </rPh>
    <rPh sb="52" eb="54">
      <t>ケッソン</t>
    </rPh>
    <rPh sb="54" eb="55">
      <t>キン</t>
    </rPh>
    <rPh sb="55" eb="57">
      <t>ヒリツ</t>
    </rPh>
    <rPh sb="59" eb="61">
      <t>タイショク</t>
    </rPh>
    <rPh sb="61" eb="63">
      <t>キュウフ</t>
    </rPh>
    <rPh sb="63" eb="65">
      <t>ヒキアテ</t>
    </rPh>
    <rPh sb="65" eb="66">
      <t>キン</t>
    </rPh>
    <rPh sb="66" eb="68">
      <t>レイニュウ</t>
    </rPh>
    <rPh sb="68" eb="69">
      <t>エキ</t>
    </rPh>
    <rPh sb="70" eb="72">
      <t>ゲンショウ</t>
    </rPh>
    <rPh sb="75" eb="77">
      <t>トクベツ</t>
    </rPh>
    <rPh sb="77" eb="79">
      <t>リエキ</t>
    </rPh>
    <rPh sb="80" eb="82">
      <t>ゲンショウ</t>
    </rPh>
    <rPh sb="89" eb="92">
      <t>トウネンド</t>
    </rPh>
    <rPh sb="92" eb="93">
      <t>ジュン</t>
    </rPh>
    <rPh sb="93" eb="95">
      <t>ソンシツ</t>
    </rPh>
    <rPh sb="98" eb="101">
      <t>ゼンネンド</t>
    </rPh>
    <rPh sb="104" eb="105">
      <t>タカ</t>
    </rPh>
    <rPh sb="112" eb="114">
      <t>ルイジ</t>
    </rPh>
    <rPh sb="114" eb="116">
      <t>ダンタイ</t>
    </rPh>
    <rPh sb="118" eb="120">
      <t>フリョウ</t>
    </rPh>
    <rPh sb="121" eb="123">
      <t>ジョウタイ</t>
    </rPh>
    <rPh sb="134" eb="136">
      <t>ヒリツ</t>
    </rPh>
    <rPh sb="138" eb="140">
      <t>シホン</t>
    </rPh>
    <rPh sb="140" eb="141">
      <t>ヒ</t>
    </rPh>
    <rPh sb="141" eb="144">
      <t>ヘイジュンカ</t>
    </rPh>
    <rPh sb="144" eb="145">
      <t>サイ</t>
    </rPh>
    <rPh sb="146" eb="147">
      <t>カカ</t>
    </rPh>
    <rPh sb="148" eb="150">
      <t>キギョウ</t>
    </rPh>
    <rPh sb="150" eb="151">
      <t>サイ</t>
    </rPh>
    <rPh sb="152" eb="154">
      <t>カリイレ</t>
    </rPh>
    <rPh sb="157" eb="159">
      <t>ゲンキン</t>
    </rPh>
    <rPh sb="160" eb="162">
      <t>ゾウカ</t>
    </rPh>
    <rPh sb="168" eb="171">
      <t>ゼンネンド</t>
    </rPh>
    <rPh sb="174" eb="176">
      <t>リョウコウ</t>
    </rPh>
    <rPh sb="216" eb="218">
      <t>イゼン</t>
    </rPh>
    <rPh sb="226" eb="228">
      <t>スイジュン</t>
    </rPh>
    <rPh sb="248" eb="250">
      <t>カコ</t>
    </rPh>
    <rPh sb="251" eb="253">
      <t>キギョウ</t>
    </rPh>
    <rPh sb="253" eb="254">
      <t>サイ</t>
    </rPh>
    <rPh sb="254" eb="256">
      <t>カンサイ</t>
    </rPh>
    <rPh sb="256" eb="257">
      <t>トウ</t>
    </rPh>
    <rPh sb="265" eb="267">
      <t>ゲンショウ</t>
    </rPh>
    <rPh sb="308" eb="313">
      <t>イジカンリヒ</t>
    </rPh>
    <rPh sb="314" eb="315">
      <t>カカ</t>
    </rPh>
    <rPh sb="316" eb="318">
      <t>ヒヨウ</t>
    </rPh>
    <rPh sb="323" eb="325">
      <t>ドウトウ</t>
    </rPh>
    <rPh sb="334" eb="337">
      <t>ゼンネンド</t>
    </rPh>
    <rPh sb="340" eb="341">
      <t>カ</t>
    </rPh>
    <rPh sb="345" eb="347">
      <t>スウチ</t>
    </rPh>
    <rPh sb="400" eb="402">
      <t>スイジュン</t>
    </rPh>
    <rPh sb="408" eb="410">
      <t>コンゴ</t>
    </rPh>
    <rPh sb="410" eb="412">
      <t>ヨソク</t>
    </rPh>
    <rPh sb="415" eb="417">
      <t>ジンコウ</t>
    </rPh>
    <rPh sb="417" eb="419">
      <t>ゲンショウ</t>
    </rPh>
    <rPh sb="422" eb="424">
      <t>ショリ</t>
    </rPh>
    <rPh sb="424" eb="426">
      <t>ノウリョク</t>
    </rPh>
    <rPh sb="427" eb="429">
      <t>ヨジョウ</t>
    </rPh>
    <rPh sb="429" eb="431">
      <t>ブブン</t>
    </rPh>
    <rPh sb="432" eb="434">
      <t>ユウコウ</t>
    </rPh>
    <rPh sb="434" eb="436">
      <t>リヨウ</t>
    </rPh>
    <rPh sb="437" eb="439">
      <t>ケントウ</t>
    </rPh>
    <rPh sb="441" eb="443">
      <t>ヒツヨウ</t>
    </rPh>
    <rPh sb="455" eb="457">
      <t>ルイジ</t>
    </rPh>
    <rPh sb="457" eb="459">
      <t>ダンタイ</t>
    </rPh>
    <rPh sb="461" eb="462">
      <t>タカ</t>
    </rPh>
    <rPh sb="463" eb="465">
      <t>スイジュン</t>
    </rPh>
    <rPh sb="487" eb="489">
      <t>カニュウ</t>
    </rPh>
    <rPh sb="489" eb="490">
      <t>リツ</t>
    </rPh>
    <rPh sb="491" eb="493">
      <t>コウジョウ</t>
    </rPh>
    <rPh sb="494" eb="495">
      <t>ハカ</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</si>
</sst>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BE-46EB-B4F4-3F576F3635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71BE-46EB-B4F4-3F576F3635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35.46</c:v>
                </c:pt>
                <c:pt idx="1">
                  <c:v>34.6</c:v>
                </c:pt>
                <c:pt idx="2">
                  <c:v>34.64</c:v>
                </c:pt>
                <c:pt idx="3">
                  <c:v>33.03</c:v>
                </c:pt>
                <c:pt idx="4">
                  <c:v>32.35</c:v>
                </c:pt>
              </c:numCache>
            </c:numRef>
          </c:val>
          <c:extLst>
            <c:ext xmlns:c16="http://schemas.microsoft.com/office/drawing/2014/chart" uri="{C3380CC4-5D6E-409C-BE32-E72D297353CC}">
              <c16:uniqueId val="{00000000-4762-4478-8342-5E6E5F79E3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4762-4478-8342-5E6E5F79E3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95.52</c:v>
                </c:pt>
                <c:pt idx="1">
                  <c:v>95.68</c:v>
                </c:pt>
                <c:pt idx="2">
                  <c:v>95.92</c:v>
                </c:pt>
                <c:pt idx="3">
                  <c:v>96.03</c:v>
                </c:pt>
                <c:pt idx="4">
                  <c:v>96.18</c:v>
                </c:pt>
              </c:numCache>
            </c:numRef>
          </c:val>
          <c:extLst>
            <c:ext xmlns:c16="http://schemas.microsoft.com/office/drawing/2014/chart" uri="{C3380CC4-5D6E-409C-BE32-E72D297353CC}">
              <c16:uniqueId val="{00000000-964B-42C9-88F5-818AA042F4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964B-42C9-88F5-818AA042F4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99.89</c:v>
                </c:pt>
                <c:pt idx="1">
                  <c:v>100.67</c:v>
                </c:pt>
                <c:pt idx="2">
                  <c:v>100.43</c:v>
                </c:pt>
                <c:pt idx="3">
                  <c:v>92.87</c:v>
                </c:pt>
                <c:pt idx="4">
                  <c:v>93.92</c:v>
                </c:pt>
              </c:numCache>
            </c:numRef>
          </c:val>
          <c:extLst>
            <c:ext xmlns:c16="http://schemas.microsoft.com/office/drawing/2014/chart" uri="{C3380CC4-5D6E-409C-BE32-E72D297353CC}">
              <c16:uniqueId val="{00000000-DE3F-42C1-BDC4-3C26F0AEBA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103.09</c:v>
                </c:pt>
                <c:pt idx="3">
                  <c:v>102.11</c:v>
                </c:pt>
                <c:pt idx="4">
                  <c:v>101.91</c:v>
                </c:pt>
              </c:numCache>
            </c:numRef>
          </c:val>
          <c:smooth val="0"/>
          <c:extLst>
            <c:ext xmlns:c16="http://schemas.microsoft.com/office/drawing/2014/chart" uri="{C3380CC4-5D6E-409C-BE32-E72D297353CC}">
              <c16:uniqueId val="{00000001-DE3F-42C1-BDC4-3C26F0AEBA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37.17</c:v>
                </c:pt>
                <c:pt idx="1">
                  <c:v>38.909999999999997</c:v>
                </c:pt>
                <c:pt idx="2">
                  <c:v>40.590000000000003</c:v>
                </c:pt>
                <c:pt idx="3">
                  <c:v>42.33</c:v>
                </c:pt>
                <c:pt idx="4">
                  <c:v>44.2</c:v>
                </c:pt>
              </c:numCache>
            </c:numRef>
          </c:val>
          <c:extLst>
            <c:ext xmlns:c16="http://schemas.microsoft.com/office/drawing/2014/chart" uri="{C3380CC4-5D6E-409C-BE32-E72D297353CC}">
              <c16:uniqueId val="{00000000-8105-4DEB-AF4F-5918EA1021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24.8</c:v>
                </c:pt>
                <c:pt idx="3">
                  <c:v>28.12</c:v>
                </c:pt>
                <c:pt idx="4">
                  <c:v>28.79</c:v>
                </c:pt>
              </c:numCache>
            </c:numRef>
          </c:val>
          <c:smooth val="0"/>
          <c:extLst>
            <c:ext xmlns:c16="http://schemas.microsoft.com/office/drawing/2014/chart" uri="{C3380CC4-5D6E-409C-BE32-E72D297353CC}">
              <c16:uniqueId val="{00000001-8105-4DEB-AF4F-5918EA1021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0-4E46-B3F5-8CCBAAC5D9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E0-4E46-B3F5-8CCBAAC5D9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1161.76</c:v>
                </c:pt>
                <c:pt idx="1">
                  <c:v>1163.44</c:v>
                </c:pt>
                <c:pt idx="2">
                  <c:v>1169.06</c:v>
                </c:pt>
                <c:pt idx="3">
                  <c:v>1224</c:v>
                </c:pt>
                <c:pt idx="4">
                  <c:v>1269.5999999999999</c:v>
                </c:pt>
              </c:numCache>
            </c:numRef>
          </c:val>
          <c:extLst>
            <c:ext xmlns:c16="http://schemas.microsoft.com/office/drawing/2014/chart" uri="{C3380CC4-5D6E-409C-BE32-E72D297353CC}">
              <c16:uniqueId val="{00000000-9212-4921-A586-611C09751F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101.24</c:v>
                </c:pt>
                <c:pt idx="3">
                  <c:v>124.9</c:v>
                </c:pt>
                <c:pt idx="4">
                  <c:v>124.8</c:v>
                </c:pt>
              </c:numCache>
            </c:numRef>
          </c:val>
          <c:smooth val="0"/>
          <c:extLst>
            <c:ext xmlns:c16="http://schemas.microsoft.com/office/drawing/2014/chart" uri="{C3380CC4-5D6E-409C-BE32-E72D297353CC}">
              <c16:uniqueId val="{00000001-9212-4921-A586-611C09751F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23.02</c:v>
                </c:pt>
                <c:pt idx="1">
                  <c:v>23.55</c:v>
                </c:pt>
                <c:pt idx="2">
                  <c:v>23.24</c:v>
                </c:pt>
                <c:pt idx="3">
                  <c:v>29.45</c:v>
                </c:pt>
                <c:pt idx="4">
                  <c:v>31.37</c:v>
                </c:pt>
              </c:numCache>
            </c:numRef>
          </c:val>
          <c:extLst>
            <c:ext xmlns:c16="http://schemas.microsoft.com/office/drawing/2014/chart" uri="{C3380CC4-5D6E-409C-BE32-E72D297353CC}">
              <c16:uniqueId val="{00000000-AD64-410E-BDFD-08D79A06FF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37.24</c:v>
                </c:pt>
                <c:pt idx="3">
                  <c:v>33.58</c:v>
                </c:pt>
                <c:pt idx="4">
                  <c:v>35.42</c:v>
                </c:pt>
              </c:numCache>
            </c:numRef>
          </c:val>
          <c:smooth val="0"/>
          <c:extLst>
            <c:ext xmlns:c16="http://schemas.microsoft.com/office/drawing/2014/chart" uri="{C3380CC4-5D6E-409C-BE32-E72D297353CC}">
              <c16:uniqueId val="{00000001-AD64-410E-BDFD-08D79A06FF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1624.62</c:v>
                </c:pt>
                <c:pt idx="1">
                  <c:v>1469.23</c:v>
                </c:pt>
                <c:pt idx="2">
                  <c:v>1288.82</c:v>
                </c:pt>
                <c:pt idx="3">
                  <c:v>1112.74</c:v>
                </c:pt>
                <c:pt idx="4">
                  <c:v>1003.35</c:v>
                </c:pt>
              </c:numCache>
            </c:numRef>
          </c:val>
          <c:extLst>
            <c:ext xmlns:c16="http://schemas.microsoft.com/office/drawing/2014/chart" uri="{C3380CC4-5D6E-409C-BE32-E72D297353CC}">
              <c16:uniqueId val="{00000000-20FB-45BD-8721-E18BDEF77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20FB-45BD-8721-E18BDEF77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79.78</c:v>
                </c:pt>
                <c:pt idx="1">
                  <c:v>77.510000000000005</c:v>
                </c:pt>
                <c:pt idx="2">
                  <c:v>64.900000000000006</c:v>
                </c:pt>
                <c:pt idx="3">
                  <c:v>70.069999999999993</c:v>
                </c:pt>
                <c:pt idx="4">
                  <c:v>70.48</c:v>
                </c:pt>
              </c:numCache>
            </c:numRef>
          </c:val>
          <c:extLst>
            <c:ext xmlns:c16="http://schemas.microsoft.com/office/drawing/2014/chart" uri="{C3380CC4-5D6E-409C-BE32-E72D297353CC}">
              <c16:uniqueId val="{00000000-0B2E-4084-A585-6DA5FDF6AE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0B2E-4084-A585-6DA5FDF6AE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256.2</c:v>
                </c:pt>
                <c:pt idx="1">
                  <c:v>265.16000000000003</c:v>
                </c:pt>
                <c:pt idx="2">
                  <c:v>317.36</c:v>
                </c:pt>
                <c:pt idx="3">
                  <c:v>294.3</c:v>
                </c:pt>
                <c:pt idx="4">
                  <c:v>294.04000000000002</c:v>
                </c:pt>
              </c:numCache>
            </c:numRef>
          </c:val>
          <c:extLst>
            <c:ext xmlns:c16="http://schemas.microsoft.com/office/drawing/2014/chart" uri="{C3380CC4-5D6E-409C-BE32-E72D297353CC}">
              <c16:uniqueId val="{00000000-0B29-4994-81B5-8C14AF6547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0B29-4994-81B5-8C14AF6547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59024</v>
      </c>
      <c r="AM8" s="42"/>
      <c r="AN8" s="42"/>
      <c r="AO8" s="42"/>
      <c r="AP8" s="42"/>
      <c r="AQ8" s="42"/>
      <c r="AR8" s="42"/>
      <c r="AS8" s="42"/>
      <c r="AT8" s="35">
        <f>データ!T6</f>
        <v>725.65</v>
      </c>
      <c r="AU8" s="35"/>
      <c r="AV8" s="35"/>
      <c r="AW8" s="35"/>
      <c r="AX8" s="35"/>
      <c r="AY8" s="35"/>
      <c r="AZ8" s="35"/>
      <c r="BA8" s="35"/>
      <c r="BB8" s="35">
        <f>データ!U6</f>
        <v>81.34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61.7</v>
      </c>
      <c r="J10" s="35"/>
      <c r="K10" s="35"/>
      <c r="L10" s="35"/>
      <c r="M10" s="35"/>
      <c r="N10" s="35"/>
      <c r="O10" s="35"/>
      <c r="P10" s="35">
        <f>データ!P6</f>
        <v>11.45</v>
      </c>
      <c r="Q10" s="35"/>
      <c r="R10" s="35"/>
      <c r="S10" s="35"/>
      <c r="T10" s="35"/>
      <c r="U10" s="35"/>
      <c r="V10" s="35"/>
      <c r="W10" s="35">
        <f>データ!Q6</f>
        <v>98.6</v>
      </c>
      <c r="X10" s="35"/>
      <c r="Y10" s="35"/>
      <c r="Z10" s="35"/>
      <c r="AA10" s="35"/>
      <c r="AB10" s="35"/>
      <c r="AC10" s="35"/>
      <c r="AD10" s="42">
        <f>データ!R6</f>
        <v>4045</v>
      </c>
      <c r="AE10" s="42"/>
      <c r="AF10" s="42"/>
      <c r="AG10" s="42"/>
      <c r="AH10" s="42"/>
      <c r="AI10" s="42"/>
      <c r="AJ10" s="42"/>
      <c r="AK10" s="2"/>
      <c r="AL10" s="42">
        <f>データ!V6</f>
        <v>6702</v>
      </c>
      <c r="AM10" s="42"/>
      <c r="AN10" s="42"/>
      <c r="AO10" s="42"/>
      <c r="AP10" s="42"/>
      <c r="AQ10" s="42"/>
      <c r="AR10" s="42"/>
      <c r="AS10" s="42"/>
      <c r="AT10" s="35">
        <f>データ!W6</f>
        <v>7.77</v>
      </c>
      <c r="AU10" s="35"/>
      <c r="AV10" s="35"/>
      <c r="AW10" s="35"/>
      <c r="AX10" s="35"/>
      <c r="AY10" s="35"/>
      <c r="AZ10" s="35"/>
      <c r="BA10" s="35"/>
      <c r="BB10" s="35">
        <f>データ!X6</f>
        <v>862.55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pcePaAmq0wN5yHUS8puDaRcvic6oKU9hCceNB2nMsYM5EvljLj0v2vqhsz+jegXWKZPQhl5pw0jcVFGBiFyRw==" saltValue="MNQ1ENNhkoXlznYvV4Sb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22063</v>
      </c>
      <c r="D6" s="19">
        <f t="shared" si="3"/>
        <v>46</v>
      </c>
      <c r="E6" s="19">
        <f t="shared" si="3"/>
        <v>17</v>
      </c>
      <c r="F6" s="19">
        <f t="shared" si="3"/>
        <v>5</v>
      </c>
      <c r="G6" s="19">
        <f t="shared" si="3"/>
        <v>0</v>
      </c>
      <c r="H6" s="19" t="str">
        <f t="shared" si="3"/>
        <v>青森県　十和田市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61.7</v>
      </c>
      <c r="P6" s="20">
        <f t="shared" si="3"/>
        <v>11.45</v>
      </c>
      <c r="Q6" s="20">
        <f t="shared" si="3"/>
        <v>98.6</v>
      </c>
      <c r="R6" s="20">
        <f t="shared" si="3"/>
        <v>4045</v>
      </c>
      <c r="S6" s="20">
        <f t="shared" si="3"/>
        <v>59024</v>
      </c>
      <c r="T6" s="20">
        <f t="shared" si="3"/>
        <v>725.65</v>
      </c>
      <c r="U6" s="20">
        <f t="shared" si="3"/>
        <v>81.34</v>
      </c>
      <c r="V6" s="20">
        <f t="shared" si="3"/>
        <v>6702</v>
      </c>
      <c r="W6" s="20">
        <f t="shared" si="3"/>
        <v>7.77</v>
      </c>
      <c r="X6" s="20">
        <f t="shared" si="3"/>
        <v>862.55</v>
      </c>
      <c r="Y6" s="21">
        <f>IF(Y7="",NA(),Y7)</f>
        <v>99.89</v>
      </c>
      <c r="Z6" s="21">
        <f t="shared" ref="Z6:AH6" si="4">IF(Z7="",NA(),Z7)</f>
        <v>100.67</v>
      </c>
      <c r="AA6" s="21">
        <f t="shared" si="4"/>
        <v>100.43</v>
      </c>
      <c r="AB6" s="21">
        <f t="shared" si="4"/>
        <v>92.87</v>
      </c>
      <c r="AC6" s="21">
        <f t="shared" si="4"/>
        <v>93.92</v>
      </c>
      <c r="AD6" s="21">
        <f t="shared" si="4"/>
        <v>101.77</v>
      </c>
      <c r="AE6" s="21">
        <f t="shared" si="4"/>
        <v>103.6</v>
      </c>
      <c r="AF6" s="21">
        <f t="shared" si="4"/>
        <v>103.09</v>
      </c>
      <c r="AG6" s="21">
        <f t="shared" si="4"/>
        <v>102.11</v>
      </c>
      <c r="AH6" s="21">
        <f t="shared" si="4"/>
        <v>101.91</v>
      </c>
      <c r="AI6" s="20" t="str">
        <f>IF(AI7="","",IF(AI7="-","【-】","【"&amp;SUBSTITUTE(TEXT(AI7,"#,##0.00"),"-","△")&amp;"】"))</f>
        <v>【103.61】</v>
      </c>
      <c r="AJ6" s="21">
        <f>IF(AJ7="",NA(),AJ7)</f>
        <v>1161.76</v>
      </c>
      <c r="AK6" s="21">
        <f t="shared" ref="AK6:AS6" si="5">IF(AK7="",NA(),AK7)</f>
        <v>1163.44</v>
      </c>
      <c r="AL6" s="21">
        <f t="shared" si="5"/>
        <v>1169.06</v>
      </c>
      <c r="AM6" s="21">
        <f t="shared" si="5"/>
        <v>1224</v>
      </c>
      <c r="AN6" s="21">
        <f t="shared" si="5"/>
        <v>1269.5999999999999</v>
      </c>
      <c r="AO6" s="21">
        <f t="shared" si="5"/>
        <v>227.4</v>
      </c>
      <c r="AP6" s="21">
        <f t="shared" si="5"/>
        <v>193.99</v>
      </c>
      <c r="AQ6" s="21">
        <f t="shared" si="5"/>
        <v>101.24</v>
      </c>
      <c r="AR6" s="21">
        <f t="shared" si="5"/>
        <v>124.9</v>
      </c>
      <c r="AS6" s="21">
        <f t="shared" si="5"/>
        <v>124.8</v>
      </c>
      <c r="AT6" s="20" t="str">
        <f>IF(AT7="","",IF(AT7="-","【-】","【"&amp;SUBSTITUTE(TEXT(AT7,"#,##0.00"),"-","△")&amp;"】"))</f>
        <v>【133.62】</v>
      </c>
      <c r="AU6" s="21">
        <f>IF(AU7="",NA(),AU7)</f>
        <v>23.02</v>
      </c>
      <c r="AV6" s="21">
        <f t="shared" ref="AV6:BD6" si="6">IF(AV7="",NA(),AV7)</f>
        <v>23.55</v>
      </c>
      <c r="AW6" s="21">
        <f t="shared" si="6"/>
        <v>23.24</v>
      </c>
      <c r="AX6" s="21">
        <f t="shared" si="6"/>
        <v>29.45</v>
      </c>
      <c r="AY6" s="21">
        <f t="shared" si="6"/>
        <v>31.37</v>
      </c>
      <c r="AZ6" s="21">
        <f t="shared" si="6"/>
        <v>29.54</v>
      </c>
      <c r="BA6" s="21">
        <f t="shared" si="6"/>
        <v>26.99</v>
      </c>
      <c r="BB6" s="21">
        <f t="shared" si="6"/>
        <v>37.24</v>
      </c>
      <c r="BC6" s="21">
        <f t="shared" si="6"/>
        <v>33.58</v>
      </c>
      <c r="BD6" s="21">
        <f t="shared" si="6"/>
        <v>35.42</v>
      </c>
      <c r="BE6" s="20" t="str">
        <f>IF(BE7="","",IF(BE7="-","【-】","【"&amp;SUBSTITUTE(TEXT(BE7,"#,##0.00"),"-","△")&amp;"】"))</f>
        <v>【36.94】</v>
      </c>
      <c r="BF6" s="21">
        <f>IF(BF7="",NA(),BF7)</f>
        <v>1624.62</v>
      </c>
      <c r="BG6" s="21">
        <f t="shared" ref="BG6:BO6" si="7">IF(BG7="",NA(),BG7)</f>
        <v>1469.23</v>
      </c>
      <c r="BH6" s="21">
        <f t="shared" si="7"/>
        <v>1288.82</v>
      </c>
      <c r="BI6" s="21">
        <f t="shared" si="7"/>
        <v>1112.74</v>
      </c>
      <c r="BJ6" s="21">
        <f t="shared" si="7"/>
        <v>1003.35</v>
      </c>
      <c r="BK6" s="21">
        <f t="shared" si="7"/>
        <v>789.46</v>
      </c>
      <c r="BL6" s="21">
        <f t="shared" si="7"/>
        <v>826.83</v>
      </c>
      <c r="BM6" s="21">
        <f t="shared" si="7"/>
        <v>783.8</v>
      </c>
      <c r="BN6" s="21">
        <f t="shared" si="7"/>
        <v>778.81</v>
      </c>
      <c r="BO6" s="21">
        <f t="shared" si="7"/>
        <v>718.49</v>
      </c>
      <c r="BP6" s="20" t="str">
        <f>IF(BP7="","",IF(BP7="-","【-】","【"&amp;SUBSTITUTE(TEXT(BP7,"#,##0.00"),"-","△")&amp;"】"))</f>
        <v>【809.19】</v>
      </c>
      <c r="BQ6" s="21">
        <f>IF(BQ7="",NA(),BQ7)</f>
        <v>79.78</v>
      </c>
      <c r="BR6" s="21">
        <f t="shared" ref="BR6:BZ6" si="8">IF(BR7="",NA(),BR7)</f>
        <v>77.510000000000005</v>
      </c>
      <c r="BS6" s="21">
        <f t="shared" si="8"/>
        <v>64.900000000000006</v>
      </c>
      <c r="BT6" s="21">
        <f t="shared" si="8"/>
        <v>70.069999999999993</v>
      </c>
      <c r="BU6" s="21">
        <f t="shared" si="8"/>
        <v>70.48</v>
      </c>
      <c r="BV6" s="21">
        <f t="shared" si="8"/>
        <v>57.77</v>
      </c>
      <c r="BW6" s="21">
        <f t="shared" si="8"/>
        <v>57.31</v>
      </c>
      <c r="BX6" s="21">
        <f t="shared" si="8"/>
        <v>68.11</v>
      </c>
      <c r="BY6" s="21">
        <f t="shared" si="8"/>
        <v>67.23</v>
      </c>
      <c r="BZ6" s="21">
        <f t="shared" si="8"/>
        <v>61.82</v>
      </c>
      <c r="CA6" s="20" t="str">
        <f>IF(CA7="","",IF(CA7="-","【-】","【"&amp;SUBSTITUTE(TEXT(CA7,"#,##0.00"),"-","△")&amp;"】"))</f>
        <v>【57.02】</v>
      </c>
      <c r="CB6" s="21">
        <f>IF(CB7="",NA(),CB7)</f>
        <v>256.2</v>
      </c>
      <c r="CC6" s="21">
        <f t="shared" ref="CC6:CK6" si="9">IF(CC7="",NA(),CC7)</f>
        <v>265.16000000000003</v>
      </c>
      <c r="CD6" s="21">
        <f t="shared" si="9"/>
        <v>317.36</v>
      </c>
      <c r="CE6" s="21">
        <f t="shared" si="9"/>
        <v>294.3</v>
      </c>
      <c r="CF6" s="21">
        <f t="shared" si="9"/>
        <v>294.04000000000002</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35.46</v>
      </c>
      <c r="CN6" s="21">
        <f t="shared" ref="CN6:CV6" si="10">IF(CN7="",NA(),CN7)</f>
        <v>34.6</v>
      </c>
      <c r="CO6" s="21">
        <f t="shared" si="10"/>
        <v>34.64</v>
      </c>
      <c r="CP6" s="21">
        <f t="shared" si="10"/>
        <v>33.03</v>
      </c>
      <c r="CQ6" s="21">
        <f t="shared" si="10"/>
        <v>32.35</v>
      </c>
      <c r="CR6" s="21">
        <f t="shared" si="10"/>
        <v>50.68</v>
      </c>
      <c r="CS6" s="21">
        <f t="shared" si="10"/>
        <v>50.14</v>
      </c>
      <c r="CT6" s="21">
        <f t="shared" si="10"/>
        <v>55.26</v>
      </c>
      <c r="CU6" s="21">
        <f t="shared" si="10"/>
        <v>54.54</v>
      </c>
      <c r="CV6" s="21">
        <f t="shared" si="10"/>
        <v>52.9</v>
      </c>
      <c r="CW6" s="20" t="str">
        <f>IF(CW7="","",IF(CW7="-","【-】","【"&amp;SUBSTITUTE(TEXT(CW7,"#,##0.00"),"-","△")&amp;"】"))</f>
        <v>【52.55】</v>
      </c>
      <c r="CX6" s="21">
        <f>IF(CX7="",NA(),CX7)</f>
        <v>95.52</v>
      </c>
      <c r="CY6" s="21">
        <f t="shared" ref="CY6:DG6" si="11">IF(CY7="",NA(),CY7)</f>
        <v>95.68</v>
      </c>
      <c r="CZ6" s="21">
        <f t="shared" si="11"/>
        <v>95.92</v>
      </c>
      <c r="DA6" s="21">
        <f t="shared" si="11"/>
        <v>96.03</v>
      </c>
      <c r="DB6" s="21">
        <f t="shared" si="11"/>
        <v>96.18</v>
      </c>
      <c r="DC6" s="21">
        <f t="shared" si="11"/>
        <v>84.86</v>
      </c>
      <c r="DD6" s="21">
        <f t="shared" si="11"/>
        <v>84.98</v>
      </c>
      <c r="DE6" s="21">
        <f t="shared" si="11"/>
        <v>90.52</v>
      </c>
      <c r="DF6" s="21">
        <f t="shared" si="11"/>
        <v>90.3</v>
      </c>
      <c r="DG6" s="21">
        <f t="shared" si="11"/>
        <v>90.3</v>
      </c>
      <c r="DH6" s="20" t="str">
        <f>IF(DH7="","",IF(DH7="-","【-】","【"&amp;SUBSTITUTE(TEXT(DH7,"#,##0.00"),"-","△")&amp;"】"))</f>
        <v>【87.30】</v>
      </c>
      <c r="DI6" s="21">
        <f>IF(DI7="",NA(),DI7)</f>
        <v>37.17</v>
      </c>
      <c r="DJ6" s="21">
        <f t="shared" ref="DJ6:DR6" si="12">IF(DJ7="",NA(),DJ7)</f>
        <v>38.909999999999997</v>
      </c>
      <c r="DK6" s="21">
        <f t="shared" si="12"/>
        <v>40.590000000000003</v>
      </c>
      <c r="DL6" s="21">
        <f t="shared" si="12"/>
        <v>42.33</v>
      </c>
      <c r="DM6" s="21">
        <f t="shared" si="12"/>
        <v>44.2</v>
      </c>
      <c r="DN6" s="21">
        <f t="shared" si="12"/>
        <v>24.13</v>
      </c>
      <c r="DO6" s="21">
        <f t="shared" si="12"/>
        <v>23.06</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22063</v>
      </c>
      <c r="D7" s="23">
        <v>46</v>
      </c>
      <c r="E7" s="23">
        <v>17</v>
      </c>
      <c r="F7" s="23">
        <v>5</v>
      </c>
      <c r="G7" s="23">
        <v>0</v>
      </c>
      <c r="H7" s="23" t="s">
        <v>96</v>
      </c>
      <c r="I7" s="23" t="s">
        <v>97</v>
      </c>
      <c r="J7" s="23" t="s">
        <v>98</v>
      </c>
      <c r="K7" s="23" t="s">
        <v>99</v>
      </c>
      <c r="L7" s="23" t="s">
        <v>100</v>
      </c>
      <c r="M7" s="23" t="s">
        <v>101</v>
      </c>
      <c r="N7" s="24" t="s">
        <v>102</v>
      </c>
      <c r="O7" s="24">
        <v>61.7</v>
      </c>
      <c r="P7" s="24">
        <v>11.45</v>
      </c>
      <c r="Q7" s="24">
        <v>98.6</v>
      </c>
      <c r="R7" s="24">
        <v>4045</v>
      </c>
      <c r="S7" s="24">
        <v>59024</v>
      </c>
      <c r="T7" s="24">
        <v>725.65</v>
      </c>
      <c r="U7" s="24">
        <v>81.34</v>
      </c>
      <c r="V7" s="24">
        <v>6702</v>
      </c>
      <c r="W7" s="24">
        <v>7.77</v>
      </c>
      <c r="X7" s="24">
        <v>862.55</v>
      </c>
      <c r="Y7" s="24">
        <v>99.89</v>
      </c>
      <c r="Z7" s="24">
        <v>100.67</v>
      </c>
      <c r="AA7" s="24">
        <v>100.43</v>
      </c>
      <c r="AB7" s="24">
        <v>92.87</v>
      </c>
      <c r="AC7" s="24">
        <v>93.92</v>
      </c>
      <c r="AD7" s="24">
        <v>101.77</v>
      </c>
      <c r="AE7" s="24">
        <v>103.6</v>
      </c>
      <c r="AF7" s="24">
        <v>103.09</v>
      </c>
      <c r="AG7" s="24">
        <v>102.11</v>
      </c>
      <c r="AH7" s="24">
        <v>101.91</v>
      </c>
      <c r="AI7" s="24">
        <v>103.61</v>
      </c>
      <c r="AJ7" s="24">
        <v>1161.76</v>
      </c>
      <c r="AK7" s="24">
        <v>1163.44</v>
      </c>
      <c r="AL7" s="24">
        <v>1169.06</v>
      </c>
      <c r="AM7" s="24">
        <v>1224</v>
      </c>
      <c r="AN7" s="24">
        <v>1269.5999999999999</v>
      </c>
      <c r="AO7" s="24">
        <v>227.4</v>
      </c>
      <c r="AP7" s="24">
        <v>193.99</v>
      </c>
      <c r="AQ7" s="24">
        <v>101.24</v>
      </c>
      <c r="AR7" s="24">
        <v>124.9</v>
      </c>
      <c r="AS7" s="24">
        <v>124.8</v>
      </c>
      <c r="AT7" s="24">
        <v>133.62</v>
      </c>
      <c r="AU7" s="24">
        <v>23.02</v>
      </c>
      <c r="AV7" s="24">
        <v>23.55</v>
      </c>
      <c r="AW7" s="24">
        <v>23.24</v>
      </c>
      <c r="AX7" s="24">
        <v>29.45</v>
      </c>
      <c r="AY7" s="24">
        <v>31.37</v>
      </c>
      <c r="AZ7" s="24">
        <v>29.54</v>
      </c>
      <c r="BA7" s="24">
        <v>26.99</v>
      </c>
      <c r="BB7" s="24">
        <v>37.24</v>
      </c>
      <c r="BC7" s="24">
        <v>33.58</v>
      </c>
      <c r="BD7" s="24">
        <v>35.42</v>
      </c>
      <c r="BE7" s="24">
        <v>36.94</v>
      </c>
      <c r="BF7" s="24">
        <v>1624.62</v>
      </c>
      <c r="BG7" s="24">
        <v>1469.23</v>
      </c>
      <c r="BH7" s="24">
        <v>1288.82</v>
      </c>
      <c r="BI7" s="24">
        <v>1112.74</v>
      </c>
      <c r="BJ7" s="24">
        <v>1003.35</v>
      </c>
      <c r="BK7" s="24">
        <v>789.46</v>
      </c>
      <c r="BL7" s="24">
        <v>826.83</v>
      </c>
      <c r="BM7" s="24">
        <v>783.8</v>
      </c>
      <c r="BN7" s="24">
        <v>778.81</v>
      </c>
      <c r="BO7" s="24">
        <v>718.49</v>
      </c>
      <c r="BP7" s="24">
        <v>809.19</v>
      </c>
      <c r="BQ7" s="24">
        <v>79.78</v>
      </c>
      <c r="BR7" s="24">
        <v>77.510000000000005</v>
      </c>
      <c r="BS7" s="24">
        <v>64.900000000000006</v>
      </c>
      <c r="BT7" s="24">
        <v>70.069999999999993</v>
      </c>
      <c r="BU7" s="24">
        <v>70.48</v>
      </c>
      <c r="BV7" s="24">
        <v>57.77</v>
      </c>
      <c r="BW7" s="24">
        <v>57.31</v>
      </c>
      <c r="BX7" s="24">
        <v>68.11</v>
      </c>
      <c r="BY7" s="24">
        <v>67.23</v>
      </c>
      <c r="BZ7" s="24">
        <v>61.82</v>
      </c>
      <c r="CA7" s="24">
        <v>57.02</v>
      </c>
      <c r="CB7" s="24">
        <v>256.2</v>
      </c>
      <c r="CC7" s="24">
        <v>265.16000000000003</v>
      </c>
      <c r="CD7" s="24">
        <v>317.36</v>
      </c>
      <c r="CE7" s="24">
        <v>294.3</v>
      </c>
      <c r="CF7" s="24">
        <v>294.04000000000002</v>
      </c>
      <c r="CG7" s="24">
        <v>274.35000000000002</v>
      </c>
      <c r="CH7" s="24">
        <v>273.52</v>
      </c>
      <c r="CI7" s="24">
        <v>222.41</v>
      </c>
      <c r="CJ7" s="24">
        <v>228.21</v>
      </c>
      <c r="CK7" s="24">
        <v>246.9</v>
      </c>
      <c r="CL7" s="24">
        <v>273.68</v>
      </c>
      <c r="CM7" s="24">
        <v>35.46</v>
      </c>
      <c r="CN7" s="24">
        <v>34.6</v>
      </c>
      <c r="CO7" s="24">
        <v>34.64</v>
      </c>
      <c r="CP7" s="24">
        <v>33.03</v>
      </c>
      <c r="CQ7" s="24">
        <v>32.35</v>
      </c>
      <c r="CR7" s="24">
        <v>50.68</v>
      </c>
      <c r="CS7" s="24">
        <v>50.14</v>
      </c>
      <c r="CT7" s="24">
        <v>55.26</v>
      </c>
      <c r="CU7" s="24">
        <v>54.54</v>
      </c>
      <c r="CV7" s="24">
        <v>52.9</v>
      </c>
      <c r="CW7" s="24">
        <v>52.55</v>
      </c>
      <c r="CX7" s="24">
        <v>95.52</v>
      </c>
      <c r="CY7" s="24">
        <v>95.68</v>
      </c>
      <c r="CZ7" s="24">
        <v>95.92</v>
      </c>
      <c r="DA7" s="24">
        <v>96.03</v>
      </c>
      <c r="DB7" s="24">
        <v>96.18</v>
      </c>
      <c r="DC7" s="24">
        <v>84.86</v>
      </c>
      <c r="DD7" s="24">
        <v>84.98</v>
      </c>
      <c r="DE7" s="24">
        <v>90.52</v>
      </c>
      <c r="DF7" s="24">
        <v>90.3</v>
      </c>
      <c r="DG7" s="24">
        <v>90.3</v>
      </c>
      <c r="DH7" s="24">
        <v>87.3</v>
      </c>
      <c r="DI7" s="24">
        <v>37.17</v>
      </c>
      <c r="DJ7" s="24">
        <v>38.909999999999997</v>
      </c>
      <c r="DK7" s="24">
        <v>40.590000000000003</v>
      </c>
      <c r="DL7" s="24">
        <v>42.33</v>
      </c>
      <c r="DM7" s="24">
        <v>44.2</v>
      </c>
      <c r="DN7" s="24">
        <v>24.13</v>
      </c>
      <c r="DO7" s="24">
        <v>23.06</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2023-12-12T00:59:31Z</dcterms:created>
  <dcterms:modified xsi:type="dcterms:W3CDTF">2024-02-05T06:46:21Z</dcterms:modified>
  <cp:category/>
</cp:coreProperties>
</file>