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11\NasJyouGesuidou\管理課\02管理係\70-会計業務\06-経営比較分析表\R4\（提出用）経営比較分析表\"/>
    </mc:Choice>
  </mc:AlternateContent>
  <workbookProtection workbookAlgorithmName="SHA-512" workbookHashValue="bGz1Rah2xJaHt1wFgRFiD+gOwkb0aixHeoEmmjsMLL9WSij/LpL0EkqwnYOGBWclqTzLGmefjU8oLLhZpJdodQ==" workbookSaltValue="usBKo0+3R8d9H4+EpOkuj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<sst xmlns="http://schemas.openxmlformats.org/spreadsheetml/2006/main" count="231" uniqueCount="119">
  <si>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</si>
  <si>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</si>
  <si>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</si>
  <si>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</si>
  <si>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</si>
  <si>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</si>
  <si>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</si>
  <si>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</si>
  <si>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</si>
  <si>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</si>
  <si>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</si>
  <si>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</si>
  <si>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</si>
  <si>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</si>
  <si>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</si>
  <si>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</si>
  <si>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</si>
  <si>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</si>
  <si>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</si>
  <si>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</si>
  <si>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</si>
  <si>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</si>
  <si>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</si>
  <si>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</si>
  <si>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</si>
  <si>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</si>
  <si>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</si>
  <si>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</si>
  <si>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</si>
  <si>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</si>
  <si>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</si>
  <si>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</si>
  <si>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</si>
  <si>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</si>
  <si>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</si>
  <si>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</si>
  <si>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</si>
  <si>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</si>
  <si>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</si>
  <si>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</si>
  <si>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</si>
  <si>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</si>
  <si>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</si>
  <si>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</si>
  <si>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</si>
  <si>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</si>
  <si>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</si>
  <si>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</si>
  <si>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</si>
  <si>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</si>
  <si>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</si>
  <si>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</si>
  <si>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</si>
  <si>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</si>
  <si>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</si>
  <si>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</si>
  <si>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</si>
  <si>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</si>
  <si>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</si>
  <si>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</si>
  <si>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</si>
  <si>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</si>
  <si>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</si>
  <si>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</si>
  <si>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</si>
  <si>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</si>
  <si>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</si>
  <si>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</si>
  <si>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</si>
  <si>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</si>
  <si>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</si>
  <si>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</si>
  <si>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</si>
  <si>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</si>
  <si>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</si>
  <si>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</si>
  <si>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</si>
  <si>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</si>
  <si>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</si>
  <si>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</si>
  <si>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</si>
  <si>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</si>
  <si>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</si>
  <si>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</si>
  <si>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</si>
  <si>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</si>
  <si>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</si>
  <si>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</si>
  <si>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</si>
  <si>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</si>
  <si>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</si>
  <si>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</si>
  <si>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</si>
  <si>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</si>
  <si>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</si>
  <si>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</si>
  <si>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</si>
  <si>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</si>
  <si>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</si>
  <si>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</si>
  <si>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</si>
  <si>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</si>
  <si>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</si>
  <si>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</si>
  <si>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</si>
  <si>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</si>
  <si>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</si>
  <si>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</si>
  <si>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</si>
  <si>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</si>
  <si>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</si>
  <si>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</si>
  <si>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</si>
  <si>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</si>
  <si>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</si>
  <si>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</si>
  <si>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「経営収支比率」及び「累積欠損金比率」は一般会計からの繰入金の増加及び委託料や企業債利息等の支出の減少等により前年度より改善しており、利益剰余金となっている。
「流動比率」は平成26年度に会計基準の見直しにより大幅に減となったもので類似団体より低い水準であり、ほぼ横ばいの状態となっている。
「企業債残高対象事業規模比率」は、前年度より低く、類似団体より低い数値で推移しているが、現在下水処理場の大規模更新工事を行っており、工事完了後には比率が高くなっていくと予想される。
「経費回収率」「汚水処理原価」は維持管理に係る費用の減少により前年度より良好な数値となっており、類似団体と比較しても高い値であるため、今後も引き続き費用の削減に努めていきたい。
「施設利用率」は前年度より高い数値となっているが、今後予測される人口減少による処理能力の余剰部分の有効利用を検討する必要があるが、類似団体と比較すると高い値である。
「水洗化率」は前年度より良好な数値であるが、類似団体と比較して低い値であるため、水洗化の意識を高める広報活動等を行い、加入率の向上を図る必要がある。</t>
    <rPh sb="8" eb="9">
      <t>オヨ</t>
    </rPh>
    <rPh sb="11" eb="13">
      <t>ルイセキ</t>
    </rPh>
    <rPh sb="13" eb="15">
      <t>ケッソン</t>
    </rPh>
    <rPh sb="15" eb="16">
      <t>キン</t>
    </rPh>
    <rPh sb="16" eb="18">
      <t>ヒリツ</t>
    </rPh>
    <rPh sb="20" eb="22">
      <t>イッパン</t>
    </rPh>
    <rPh sb="22" eb="24">
      <t>カイケイ</t>
    </rPh>
    <rPh sb="27" eb="29">
      <t>クリイレ</t>
    </rPh>
    <rPh sb="29" eb="30">
      <t>キン</t>
    </rPh>
    <rPh sb="31" eb="33">
      <t>ゾウカ</t>
    </rPh>
    <rPh sb="33" eb="34">
      <t>オヨ</t>
    </rPh>
    <rPh sb="35" eb="38">
      <t>イタクリョウ</t>
    </rPh>
    <rPh sb="39" eb="41">
      <t>キギョウ</t>
    </rPh>
    <rPh sb="41" eb="42">
      <t>サイ</t>
    </rPh>
    <rPh sb="42" eb="44">
      <t>リソク</t>
    </rPh>
    <rPh sb="44" eb="45">
      <t>トウ</t>
    </rPh>
    <rPh sb="46" eb="48">
      <t>シシュツ</t>
    </rPh>
    <rPh sb="49" eb="51">
      <t>ゲンショウ</t>
    </rPh>
    <rPh sb="51" eb="52">
      <t>トウ</t>
    </rPh>
    <rPh sb="55" eb="58">
      <t>ゼンネンド</t>
    </rPh>
    <rPh sb="67" eb="69">
      <t>リエキ</t>
    </rPh>
    <rPh sb="69" eb="72">
      <t>ジョウヨキン</t>
    </rPh>
    <rPh sb="116" eb="118">
      <t>ルイジ</t>
    </rPh>
    <rPh sb="118" eb="120">
      <t>ダンタイ</t>
    </rPh>
    <rPh sb="122" eb="123">
      <t>ヒク</t>
    </rPh>
    <rPh sb="124" eb="126">
      <t>スイジュン</t>
    </rPh>
    <rPh sb="132" eb="133">
      <t>ヨコ</t>
    </rPh>
    <rPh sb="136" eb="138">
      <t>ジョウタイ</t>
    </rPh>
    <rPh sb="163" eb="166">
      <t>ゼンネンド</t>
    </rPh>
    <rPh sb="168" eb="169">
      <t>ヒク</t>
    </rPh>
    <rPh sb="212" eb="214">
      <t>コウジ</t>
    </rPh>
    <rPh sb="214" eb="216">
      <t>カンリョウ</t>
    </rPh>
    <rPh sb="216" eb="217">
      <t>ゴ</t>
    </rPh>
    <rPh sb="245" eb="247">
      <t>オスイ</t>
    </rPh>
    <rPh sb="247" eb="249">
      <t>ショリ</t>
    </rPh>
    <rPh sb="249" eb="251">
      <t>ゲンカ</t>
    </rPh>
    <rPh sb="253" eb="255">
      <t>イジ</t>
    </rPh>
    <rPh sb="255" eb="257">
      <t>カンリ</t>
    </rPh>
    <rPh sb="258" eb="259">
      <t>カカ</t>
    </rPh>
    <rPh sb="260" eb="262">
      <t>ヒヨウ</t>
    </rPh>
    <rPh sb="263" eb="265">
      <t>ゲンショウ</t>
    </rPh>
    <rPh sb="268" eb="271">
      <t>ゼンネンド</t>
    </rPh>
    <rPh sb="273" eb="275">
      <t>リョウコウ</t>
    </rPh>
    <rPh sb="276" eb="278">
      <t>スウチ</t>
    </rPh>
    <rPh sb="285" eb="287">
      <t>ルイジ</t>
    </rPh>
    <rPh sb="287" eb="289">
      <t>ダンタイ</t>
    </rPh>
    <rPh sb="290" eb="292">
      <t>ヒカク</t>
    </rPh>
    <rPh sb="295" eb="296">
      <t>タカ</t>
    </rPh>
    <rPh sb="297" eb="298">
      <t>アタイ</t>
    </rPh>
    <rPh sb="304" eb="306">
      <t>コンゴ</t>
    </rPh>
    <rPh sb="307" eb="308">
      <t>ヒ</t>
    </rPh>
    <rPh sb="309" eb="310">
      <t>ツヅ</t>
    </rPh>
    <rPh sb="311" eb="313">
      <t>ヒヨウ</t>
    </rPh>
    <rPh sb="314" eb="316">
      <t>サクゲン</t>
    </rPh>
    <rPh sb="317" eb="318">
      <t>ツト</t>
    </rPh>
    <rPh sb="334" eb="337">
      <t>ゼンネンド</t>
    </rPh>
    <rPh sb="339" eb="340">
      <t>タカ</t>
    </rPh>
    <rPh sb="341" eb="343">
      <t>スウチ</t>
    </rPh>
    <rPh sb="416" eb="419">
      <t>ゼンネンド</t>
    </rPh>
    <rPh sb="421" eb="423">
      <t>リョウコウ</t>
    </rPh>
    <rPh sb="424" eb="426">
      <t>スウチ</t>
    </rPh>
    <rPh sb="442" eb="443">
      <t>アタイ</t>
    </rPh>
    <rPh sb="463" eb="464">
      <t>トウ</t>
    </rPh>
    <rPh sb="475" eb="476">
      <t>ハカ</t>
    </rPh>
    <rPh sb="477" eb="479">
      <t>ヒツヨウ</t>
    </rPh>
    <phoneticPr fontId="4"/>
  </si>
  <si>
    <t>「有形固定資産減価償却率」は年々上昇傾向にあり、類似団体より高い水準である。今後、下水処理場の大規模更新工事により固定資産が増加し比率が下がると予測される。
「管渠老朽化率」「管渠改善率」は、未だ０％であり、供用開始から45年であるため耐用年数（50年）を超えている管渠はない。</t>
    <rPh sb="38" eb="40">
      <t>コンゴ</t>
    </rPh>
    <rPh sb="88" eb="90">
      <t>カンキョ</t>
    </rPh>
    <rPh sb="90" eb="92">
      <t>カイゼン</t>
    </rPh>
    <rPh sb="92" eb="93">
      <t>リツ</t>
    </rPh>
    <phoneticPr fontId="4"/>
  </si>
  <si>
    <t>　経営の健全性・効率性については、処理区域拡大により使用料が増加し、いくつかの指標で改善が見られる。しかし、今後人口減少による使用料の減少は避けられず、費用削減、水洗化率の向上、不明水対策の強化、処理能力の余剰部分における有効利用の検討等の取組が必要である。また、効率的な事業実施のため全体計画の見直しを行い、計画に沿って事業を実施し、事業費の平準化を図ることで企業債残高を着実に減らし、堅実な運営をしていくことが必要となる。
　老朽化の状況については、平成26年度から実施している老朽化施設の更新・長寿命化事業と併せてストックマネジメント計画を策定し、計画的な更新・改善工事を実施する必要がある。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</si>
</sst>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17-4EFA-B700-804B7637CB7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5317-4EFA-B700-804B7637CB7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71.739999999999995</c:v>
                </c:pt>
                <c:pt idx="1">
                  <c:v>67.87</c:v>
                </c:pt>
                <c:pt idx="2">
                  <c:v>67.34</c:v>
                </c:pt>
                <c:pt idx="3">
                  <c:v>66.459999999999994</c:v>
                </c:pt>
                <c:pt idx="4">
                  <c:v>67.930000000000007</c:v>
                </c:pt>
              </c:numCache>
            </c:numRef>
          </c:val>
          <c:extLst>
            <c:ext xmlns:c16="http://schemas.microsoft.com/office/drawing/2014/chart" uri="{C3380CC4-5D6E-409C-BE32-E72D297353CC}">
              <c16:uniqueId val="{00000000-F23A-498E-B87F-C8F8375407E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F23A-498E-B87F-C8F8375407E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85.79</c:v>
                </c:pt>
                <c:pt idx="1">
                  <c:v>86.07</c:v>
                </c:pt>
                <c:pt idx="2">
                  <c:v>86.04</c:v>
                </c:pt>
                <c:pt idx="3">
                  <c:v>86.91</c:v>
                </c:pt>
                <c:pt idx="4">
                  <c:v>87.16</c:v>
                </c:pt>
              </c:numCache>
            </c:numRef>
          </c:val>
          <c:extLst>
            <c:ext xmlns:c16="http://schemas.microsoft.com/office/drawing/2014/chart" uri="{C3380CC4-5D6E-409C-BE32-E72D297353CC}">
              <c16:uniqueId val="{00000000-11AC-4040-A151-94958BBC97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11AC-4040-A151-94958BBC97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106.27</c:v>
                </c:pt>
                <c:pt idx="1">
                  <c:v>104.39</c:v>
                </c:pt>
                <c:pt idx="2">
                  <c:v>104.6</c:v>
                </c:pt>
                <c:pt idx="3">
                  <c:v>106.44</c:v>
                </c:pt>
                <c:pt idx="4">
                  <c:v>107.3</c:v>
                </c:pt>
              </c:numCache>
            </c:numRef>
          </c:val>
          <c:extLst>
            <c:ext xmlns:c16="http://schemas.microsoft.com/office/drawing/2014/chart" uri="{C3380CC4-5D6E-409C-BE32-E72D297353CC}">
              <c16:uniqueId val="{00000000-9759-4FDA-8A22-E6E282C8EB5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9759-4FDA-8A22-E6E282C8EB5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42.18</c:v>
                </c:pt>
                <c:pt idx="1">
                  <c:v>43.36</c:v>
                </c:pt>
                <c:pt idx="2">
                  <c:v>45.09</c:v>
                </c:pt>
                <c:pt idx="3">
                  <c:v>46.5</c:v>
                </c:pt>
                <c:pt idx="4">
                  <c:v>48.17</c:v>
                </c:pt>
              </c:numCache>
            </c:numRef>
          </c:val>
          <c:extLst>
            <c:ext xmlns:c16="http://schemas.microsoft.com/office/drawing/2014/chart" uri="{C3380CC4-5D6E-409C-BE32-E72D297353CC}">
              <c16:uniqueId val="{00000000-2B0D-40C5-AE67-781DE3305C0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2B0D-40C5-AE67-781DE3305C0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C2-46AC-AA4C-07180F0B070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21C2-46AC-AA4C-07180F0B070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38.93</c:v>
                </c:pt>
                <c:pt idx="1">
                  <c:v>31.43</c:v>
                </c:pt>
                <c:pt idx="2">
                  <c:v>23.31</c:v>
                </c:pt>
                <c:pt idx="3">
                  <c:v>10.95</c:v>
                </c:pt>
                <c:pt idx="4" formatCode="#,##0.00;&quot;△&quot;#,##0.00">
                  <c:v>0</c:v>
                </c:pt>
              </c:numCache>
            </c:numRef>
          </c:val>
          <c:extLst>
            <c:ext xmlns:c16="http://schemas.microsoft.com/office/drawing/2014/chart" uri="{C3380CC4-5D6E-409C-BE32-E72D297353CC}">
              <c16:uniqueId val="{00000000-9483-48A7-A7C5-37EDDBC6B81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9483-48A7-A7C5-37EDDBC6B81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17.440000000000001</c:v>
                </c:pt>
                <c:pt idx="1">
                  <c:v>17.739999999999998</c:v>
                </c:pt>
                <c:pt idx="2">
                  <c:v>20.93</c:v>
                </c:pt>
                <c:pt idx="3">
                  <c:v>21.47</c:v>
                </c:pt>
                <c:pt idx="4">
                  <c:v>19.75</c:v>
                </c:pt>
              </c:numCache>
            </c:numRef>
          </c:val>
          <c:extLst>
            <c:ext xmlns:c16="http://schemas.microsoft.com/office/drawing/2014/chart" uri="{C3380CC4-5D6E-409C-BE32-E72D297353CC}">
              <c16:uniqueId val="{00000000-7921-4060-8E6D-24A5136424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7921-4060-8E6D-24A5136424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725.31</c:v>
                </c:pt>
                <c:pt idx="1">
                  <c:v>678.37</c:v>
                </c:pt>
                <c:pt idx="2">
                  <c:v>612.03</c:v>
                </c:pt>
                <c:pt idx="3">
                  <c:v>519.5</c:v>
                </c:pt>
                <c:pt idx="4">
                  <c:v>478.27</c:v>
                </c:pt>
              </c:numCache>
            </c:numRef>
          </c:val>
          <c:extLst>
            <c:ext xmlns:c16="http://schemas.microsoft.com/office/drawing/2014/chart" uri="{C3380CC4-5D6E-409C-BE32-E72D297353CC}">
              <c16:uniqueId val="{00000000-036F-4F78-94B5-B1A273161D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036F-4F78-94B5-B1A273161D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122.52</c:v>
                </c:pt>
                <c:pt idx="1">
                  <c:v>115.74</c:v>
                </c:pt>
                <c:pt idx="2">
                  <c:v>114.83</c:v>
                </c:pt>
                <c:pt idx="3">
                  <c:v>119.29</c:v>
                </c:pt>
                <c:pt idx="4">
                  <c:v>123.49</c:v>
                </c:pt>
              </c:numCache>
            </c:numRef>
          </c:val>
          <c:extLst>
            <c:ext xmlns:c16="http://schemas.microsoft.com/office/drawing/2014/chart" uri="{C3380CC4-5D6E-409C-BE32-E72D297353CC}">
              <c16:uniqueId val="{00000000-B0E1-48B8-B0EF-93FC2CDA0E6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B0E1-48B8-B0EF-93FC2CDA0E6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175.89</c:v>
                </c:pt>
                <c:pt idx="1">
                  <c:v>186.07</c:v>
                </c:pt>
                <c:pt idx="2">
                  <c:v>186.47</c:v>
                </c:pt>
                <c:pt idx="3">
                  <c:v>179.36</c:v>
                </c:pt>
                <c:pt idx="4">
                  <c:v>173.92</c:v>
                </c:pt>
              </c:numCache>
            </c:numRef>
          </c:val>
          <c:extLst>
            <c:ext xmlns:c16="http://schemas.microsoft.com/office/drawing/2014/chart" uri="{C3380CC4-5D6E-409C-BE32-E72D297353CC}">
              <c16:uniqueId val="{00000000-D2BA-487C-8705-FB6158575C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D2BA-487C-8705-FB6158575C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46"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十和田市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59024</v>
      </c>
      <c r="AM8" s="37"/>
      <c r="AN8" s="37"/>
      <c r="AO8" s="37"/>
      <c r="AP8" s="37"/>
      <c r="AQ8" s="37"/>
      <c r="AR8" s="37"/>
      <c r="AS8" s="37"/>
      <c r="AT8" s="38">
        <f>データ!T6</f>
        <v>725.65</v>
      </c>
      <c r="AU8" s="38"/>
      <c r="AV8" s="38"/>
      <c r="AW8" s="38"/>
      <c r="AX8" s="38"/>
      <c r="AY8" s="38"/>
      <c r="AZ8" s="38"/>
      <c r="BA8" s="38"/>
      <c r="BB8" s="38">
        <f>データ!U6</f>
        <v>81.34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44.56</v>
      </c>
      <c r="J10" s="38"/>
      <c r="K10" s="38"/>
      <c r="L10" s="38"/>
      <c r="M10" s="38"/>
      <c r="N10" s="38"/>
      <c r="O10" s="38"/>
      <c r="P10" s="38">
        <f>データ!P6</f>
        <v>71.86</v>
      </c>
      <c r="Q10" s="38"/>
      <c r="R10" s="38"/>
      <c r="S10" s="38"/>
      <c r="T10" s="38"/>
      <c r="U10" s="38"/>
      <c r="V10" s="38"/>
      <c r="W10" s="38">
        <f>データ!Q6</f>
        <v>84.93</v>
      </c>
      <c r="X10" s="38"/>
      <c r="Y10" s="38"/>
      <c r="Z10" s="38"/>
      <c r="AA10" s="38"/>
      <c r="AB10" s="38"/>
      <c r="AC10" s="38"/>
      <c r="AD10" s="37">
        <f>データ!R6</f>
        <v>4045</v>
      </c>
      <c r="AE10" s="37"/>
      <c r="AF10" s="37"/>
      <c r="AG10" s="37"/>
      <c r="AH10" s="37"/>
      <c r="AI10" s="37"/>
      <c r="AJ10" s="37"/>
      <c r="AK10" s="2"/>
      <c r="AL10" s="37">
        <f>データ!V6</f>
        <v>42076</v>
      </c>
      <c r="AM10" s="37"/>
      <c r="AN10" s="37"/>
      <c r="AO10" s="37"/>
      <c r="AP10" s="37"/>
      <c r="AQ10" s="37"/>
      <c r="AR10" s="37"/>
      <c r="AS10" s="37"/>
      <c r="AT10" s="38">
        <f>データ!W6</f>
        <v>16.13</v>
      </c>
      <c r="AU10" s="38"/>
      <c r="AV10" s="38"/>
      <c r="AW10" s="38"/>
      <c r="AX10" s="38"/>
      <c r="AY10" s="38"/>
      <c r="AZ10" s="38"/>
      <c r="BA10" s="38"/>
      <c r="BB10" s="38">
        <f>データ!X6</f>
        <v>2608.56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cDfe4vzATQEiGLMu7wPWf1MN3YUQqNja5Tr96rCAfu0dA+5/lWUvgliE19K7Vbp5gWsU5adZB9mo/4nsfRNycQ==" saltValue="StZetNqmDK3MBLYc3ZwEK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22063</v>
      </c>
      <c r="D6" s="19">
        <f t="shared" si="3"/>
        <v>46</v>
      </c>
      <c r="E6" s="19">
        <f t="shared" si="3"/>
        <v>17</v>
      </c>
      <c r="F6" s="19">
        <f t="shared" si="3"/>
        <v>1</v>
      </c>
      <c r="G6" s="19">
        <f t="shared" si="3"/>
        <v>0</v>
      </c>
      <c r="H6" s="19" t="str">
        <f t="shared" si="3"/>
        <v>青森県　十和田市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44.56</v>
      </c>
      <c r="P6" s="20">
        <f t="shared" si="3"/>
        <v>71.86</v>
      </c>
      <c r="Q6" s="20">
        <f t="shared" si="3"/>
        <v>84.93</v>
      </c>
      <c r="R6" s="20">
        <f t="shared" si="3"/>
        <v>4045</v>
      </c>
      <c r="S6" s="20">
        <f t="shared" si="3"/>
        <v>59024</v>
      </c>
      <c r="T6" s="20">
        <f t="shared" si="3"/>
        <v>725.65</v>
      </c>
      <c r="U6" s="20">
        <f t="shared" si="3"/>
        <v>81.34</v>
      </c>
      <c r="V6" s="20">
        <f t="shared" si="3"/>
        <v>42076</v>
      </c>
      <c r="W6" s="20">
        <f t="shared" si="3"/>
        <v>16.13</v>
      </c>
      <c r="X6" s="20">
        <f t="shared" si="3"/>
        <v>2608.56</v>
      </c>
      <c r="Y6" s="21">
        <f>IF(Y7="",NA(),Y7)</f>
        <v>106.27</v>
      </c>
      <c r="Z6" s="21">
        <f t="shared" ref="Z6:AH6" si="4">IF(Z7="",NA(),Z7)</f>
        <v>104.39</v>
      </c>
      <c r="AA6" s="21">
        <f t="shared" si="4"/>
        <v>104.6</v>
      </c>
      <c r="AB6" s="21">
        <f t="shared" si="4"/>
        <v>106.44</v>
      </c>
      <c r="AC6" s="21">
        <f t="shared" si="4"/>
        <v>107.3</v>
      </c>
      <c r="AD6" s="21">
        <f t="shared" si="4"/>
        <v>106.9</v>
      </c>
      <c r="AE6" s="21">
        <f t="shared" si="4"/>
        <v>106.99</v>
      </c>
      <c r="AF6" s="21">
        <f t="shared" si="4"/>
        <v>107.85</v>
      </c>
      <c r="AG6" s="21">
        <f t="shared" si="4"/>
        <v>108.04</v>
      </c>
      <c r="AH6" s="21">
        <f t="shared" si="4"/>
        <v>107.49</v>
      </c>
      <c r="AI6" s="20" t="str">
        <f>IF(AI7="","",IF(AI7="-","【-】","【"&amp;SUBSTITUTE(TEXT(AI7,"#,##0.00"),"-","△")&amp;"】"))</f>
        <v>【106.11】</v>
      </c>
      <c r="AJ6" s="21">
        <f>IF(AJ7="",NA(),AJ7)</f>
        <v>38.93</v>
      </c>
      <c r="AK6" s="21">
        <f t="shared" ref="AK6:AS6" si="5">IF(AK7="",NA(),AK7)</f>
        <v>31.43</v>
      </c>
      <c r="AL6" s="21">
        <f t="shared" si="5"/>
        <v>23.31</v>
      </c>
      <c r="AM6" s="21">
        <f t="shared" si="5"/>
        <v>10.95</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17.440000000000001</v>
      </c>
      <c r="AV6" s="21">
        <f t="shared" ref="AV6:BD6" si="6">IF(AV7="",NA(),AV7)</f>
        <v>17.739999999999998</v>
      </c>
      <c r="AW6" s="21">
        <f t="shared" si="6"/>
        <v>20.93</v>
      </c>
      <c r="AX6" s="21">
        <f t="shared" si="6"/>
        <v>21.47</v>
      </c>
      <c r="AY6" s="21">
        <f t="shared" si="6"/>
        <v>19.75</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725.31</v>
      </c>
      <c r="BG6" s="21">
        <f t="shared" ref="BG6:BO6" si="7">IF(BG7="",NA(),BG7)</f>
        <v>678.37</v>
      </c>
      <c r="BH6" s="21">
        <f t="shared" si="7"/>
        <v>612.03</v>
      </c>
      <c r="BI6" s="21">
        <f t="shared" si="7"/>
        <v>519.5</v>
      </c>
      <c r="BJ6" s="21">
        <f t="shared" si="7"/>
        <v>478.27</v>
      </c>
      <c r="BK6" s="21">
        <f t="shared" si="7"/>
        <v>820.36</v>
      </c>
      <c r="BL6" s="21">
        <f t="shared" si="7"/>
        <v>847.44</v>
      </c>
      <c r="BM6" s="21">
        <f t="shared" si="7"/>
        <v>857.88</v>
      </c>
      <c r="BN6" s="21">
        <f t="shared" si="7"/>
        <v>825.1</v>
      </c>
      <c r="BO6" s="21">
        <f t="shared" si="7"/>
        <v>789.87</v>
      </c>
      <c r="BP6" s="20" t="str">
        <f>IF(BP7="","",IF(BP7="-","【-】","【"&amp;SUBSTITUTE(TEXT(BP7,"#,##0.00"),"-","△")&amp;"】"))</f>
        <v>【652.82】</v>
      </c>
      <c r="BQ6" s="21">
        <f>IF(BQ7="",NA(),BQ7)</f>
        <v>122.52</v>
      </c>
      <c r="BR6" s="21">
        <f t="shared" ref="BR6:BZ6" si="8">IF(BR7="",NA(),BR7)</f>
        <v>115.74</v>
      </c>
      <c r="BS6" s="21">
        <f t="shared" si="8"/>
        <v>114.83</v>
      </c>
      <c r="BT6" s="21">
        <f t="shared" si="8"/>
        <v>119.29</v>
      </c>
      <c r="BU6" s="21">
        <f t="shared" si="8"/>
        <v>123.49</v>
      </c>
      <c r="BV6" s="21">
        <f t="shared" si="8"/>
        <v>95.4</v>
      </c>
      <c r="BW6" s="21">
        <f t="shared" si="8"/>
        <v>94.69</v>
      </c>
      <c r="BX6" s="21">
        <f t="shared" si="8"/>
        <v>94.97</v>
      </c>
      <c r="BY6" s="21">
        <f t="shared" si="8"/>
        <v>97.07</v>
      </c>
      <c r="BZ6" s="21">
        <f t="shared" si="8"/>
        <v>98.06</v>
      </c>
      <c r="CA6" s="20" t="str">
        <f>IF(CA7="","",IF(CA7="-","【-】","【"&amp;SUBSTITUTE(TEXT(CA7,"#,##0.00"),"-","△")&amp;"】"))</f>
        <v>【97.61】</v>
      </c>
      <c r="CB6" s="21">
        <f>IF(CB7="",NA(),CB7)</f>
        <v>175.89</v>
      </c>
      <c r="CC6" s="21">
        <f t="shared" ref="CC6:CK6" si="9">IF(CC7="",NA(),CC7)</f>
        <v>186.07</v>
      </c>
      <c r="CD6" s="21">
        <f t="shared" si="9"/>
        <v>186.47</v>
      </c>
      <c r="CE6" s="21">
        <f t="shared" si="9"/>
        <v>179.36</v>
      </c>
      <c r="CF6" s="21">
        <f t="shared" si="9"/>
        <v>173.92</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71.739999999999995</v>
      </c>
      <c r="CN6" s="21">
        <f t="shared" ref="CN6:CV6" si="10">IF(CN7="",NA(),CN7)</f>
        <v>67.87</v>
      </c>
      <c r="CO6" s="21">
        <f t="shared" si="10"/>
        <v>67.34</v>
      </c>
      <c r="CP6" s="21">
        <f t="shared" si="10"/>
        <v>66.459999999999994</v>
      </c>
      <c r="CQ6" s="21">
        <f t="shared" si="10"/>
        <v>67.930000000000007</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85.79</v>
      </c>
      <c r="CY6" s="21">
        <f t="shared" ref="CY6:DG6" si="11">IF(CY7="",NA(),CY7)</f>
        <v>86.07</v>
      </c>
      <c r="CZ6" s="21">
        <f t="shared" si="11"/>
        <v>86.04</v>
      </c>
      <c r="DA6" s="21">
        <f t="shared" si="11"/>
        <v>86.91</v>
      </c>
      <c r="DB6" s="21">
        <f t="shared" si="11"/>
        <v>87.16</v>
      </c>
      <c r="DC6" s="21">
        <f t="shared" si="11"/>
        <v>92.55</v>
      </c>
      <c r="DD6" s="21">
        <f t="shared" si="11"/>
        <v>92.62</v>
      </c>
      <c r="DE6" s="21">
        <f t="shared" si="11"/>
        <v>92.72</v>
      </c>
      <c r="DF6" s="21">
        <f t="shared" si="11"/>
        <v>92.88</v>
      </c>
      <c r="DG6" s="21">
        <f t="shared" si="11"/>
        <v>92.9</v>
      </c>
      <c r="DH6" s="20" t="str">
        <f>IF(DH7="","",IF(DH7="-","【-】","【"&amp;SUBSTITUTE(TEXT(DH7,"#,##0.00"),"-","△")&amp;"】"))</f>
        <v>【95.82】</v>
      </c>
      <c r="DI6" s="21">
        <f>IF(DI7="",NA(),DI7)</f>
        <v>42.18</v>
      </c>
      <c r="DJ6" s="21">
        <f t="shared" ref="DJ6:DR6" si="12">IF(DJ7="",NA(),DJ7)</f>
        <v>43.36</v>
      </c>
      <c r="DK6" s="21">
        <f t="shared" si="12"/>
        <v>45.09</v>
      </c>
      <c r="DL6" s="21">
        <f t="shared" si="12"/>
        <v>46.5</v>
      </c>
      <c r="DM6" s="21">
        <f t="shared" si="12"/>
        <v>48.17</v>
      </c>
      <c r="DN6" s="21">
        <f t="shared" si="12"/>
        <v>26.13</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1.03</v>
      </c>
      <c r="DZ6" s="21">
        <f t="shared" si="13"/>
        <v>1.43</v>
      </c>
      <c r="EA6" s="21">
        <f t="shared" si="13"/>
        <v>1.22</v>
      </c>
      <c r="EB6" s="21">
        <f t="shared" si="13"/>
        <v>1.61</v>
      </c>
      <c r="EC6" s="21">
        <f t="shared" si="13"/>
        <v>2.08</v>
      </c>
      <c r="ED6" s="20" t="str">
        <f>IF(ED7="","",IF(ED7="-","【-】","【"&amp;SUBSTITUTE(TEXT(ED7,"#,##0.00"),"-","△")&amp;"】"))</f>
        <v>【7.62】</v>
      </c>
      <c r="EE6" s="20">
        <f>IF(EE7="",NA(),EE7)</f>
        <v>0</v>
      </c>
      <c r="EF6" s="20">
        <f t="shared" ref="EF6:EN6" si="14">IF(EF7="",NA(),EF7)</f>
        <v>0</v>
      </c>
      <c r="EG6" s="20">
        <f t="shared" si="14"/>
        <v>0</v>
      </c>
      <c r="EH6" s="20">
        <f t="shared" si="14"/>
        <v>0</v>
      </c>
      <c r="EI6" s="20">
        <f t="shared" si="14"/>
        <v>0</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22063</v>
      </c>
      <c r="D7" s="23">
        <v>46</v>
      </c>
      <c r="E7" s="23">
        <v>17</v>
      </c>
      <c r="F7" s="23">
        <v>1</v>
      </c>
      <c r="G7" s="23">
        <v>0</v>
      </c>
      <c r="H7" s="23" t="s">
        <v>96</v>
      </c>
      <c r="I7" s="23" t="s">
        <v>97</v>
      </c>
      <c r="J7" s="23" t="s">
        <v>98</v>
      </c>
      <c r="K7" s="23" t="s">
        <v>99</v>
      </c>
      <c r="L7" s="23" t="s">
        <v>100</v>
      </c>
      <c r="M7" s="23" t="s">
        <v>101</v>
      </c>
      <c r="N7" s="24" t="s">
        <v>102</v>
      </c>
      <c r="O7" s="24">
        <v>44.56</v>
      </c>
      <c r="P7" s="24">
        <v>71.86</v>
      </c>
      <c r="Q7" s="24">
        <v>84.93</v>
      </c>
      <c r="R7" s="24">
        <v>4045</v>
      </c>
      <c r="S7" s="24">
        <v>59024</v>
      </c>
      <c r="T7" s="24">
        <v>725.65</v>
      </c>
      <c r="U7" s="24">
        <v>81.34</v>
      </c>
      <c r="V7" s="24">
        <v>42076</v>
      </c>
      <c r="W7" s="24">
        <v>16.13</v>
      </c>
      <c r="X7" s="24">
        <v>2608.56</v>
      </c>
      <c r="Y7" s="24">
        <v>106.27</v>
      </c>
      <c r="Z7" s="24">
        <v>104.39</v>
      </c>
      <c r="AA7" s="24">
        <v>104.6</v>
      </c>
      <c r="AB7" s="24">
        <v>106.44</v>
      </c>
      <c r="AC7" s="24">
        <v>107.3</v>
      </c>
      <c r="AD7" s="24">
        <v>106.9</v>
      </c>
      <c r="AE7" s="24">
        <v>106.99</v>
      </c>
      <c r="AF7" s="24">
        <v>107.85</v>
      </c>
      <c r="AG7" s="24">
        <v>108.04</v>
      </c>
      <c r="AH7" s="24">
        <v>107.49</v>
      </c>
      <c r="AI7" s="24">
        <v>106.11</v>
      </c>
      <c r="AJ7" s="24">
        <v>38.93</v>
      </c>
      <c r="AK7" s="24">
        <v>31.43</v>
      </c>
      <c r="AL7" s="24">
        <v>23.31</v>
      </c>
      <c r="AM7" s="24">
        <v>10.95</v>
      </c>
      <c r="AN7" s="24">
        <v>0</v>
      </c>
      <c r="AO7" s="24">
        <v>9.06</v>
      </c>
      <c r="AP7" s="24">
        <v>7.42</v>
      </c>
      <c r="AQ7" s="24">
        <v>4.72</v>
      </c>
      <c r="AR7" s="24">
        <v>4.49</v>
      </c>
      <c r="AS7" s="24">
        <v>5.41</v>
      </c>
      <c r="AT7" s="24">
        <v>3.15</v>
      </c>
      <c r="AU7" s="24">
        <v>17.440000000000001</v>
      </c>
      <c r="AV7" s="24">
        <v>17.739999999999998</v>
      </c>
      <c r="AW7" s="24">
        <v>20.93</v>
      </c>
      <c r="AX7" s="24">
        <v>21.47</v>
      </c>
      <c r="AY7" s="24">
        <v>19.75</v>
      </c>
      <c r="AZ7" s="24">
        <v>76.31</v>
      </c>
      <c r="BA7" s="24">
        <v>68.180000000000007</v>
      </c>
      <c r="BB7" s="24">
        <v>67.930000000000007</v>
      </c>
      <c r="BC7" s="24">
        <v>68.53</v>
      </c>
      <c r="BD7" s="24">
        <v>69.180000000000007</v>
      </c>
      <c r="BE7" s="24">
        <v>73.44</v>
      </c>
      <c r="BF7" s="24">
        <v>725.31</v>
      </c>
      <c r="BG7" s="24">
        <v>678.37</v>
      </c>
      <c r="BH7" s="24">
        <v>612.03</v>
      </c>
      <c r="BI7" s="24">
        <v>519.5</v>
      </c>
      <c r="BJ7" s="24">
        <v>478.27</v>
      </c>
      <c r="BK7" s="24">
        <v>820.36</v>
      </c>
      <c r="BL7" s="24">
        <v>847.44</v>
      </c>
      <c r="BM7" s="24">
        <v>857.88</v>
      </c>
      <c r="BN7" s="24">
        <v>825.1</v>
      </c>
      <c r="BO7" s="24">
        <v>789.87</v>
      </c>
      <c r="BP7" s="24">
        <v>652.82000000000005</v>
      </c>
      <c r="BQ7" s="24">
        <v>122.52</v>
      </c>
      <c r="BR7" s="24">
        <v>115.74</v>
      </c>
      <c r="BS7" s="24">
        <v>114.83</v>
      </c>
      <c r="BT7" s="24">
        <v>119.29</v>
      </c>
      <c r="BU7" s="24">
        <v>123.49</v>
      </c>
      <c r="BV7" s="24">
        <v>95.4</v>
      </c>
      <c r="BW7" s="24">
        <v>94.69</v>
      </c>
      <c r="BX7" s="24">
        <v>94.97</v>
      </c>
      <c r="BY7" s="24">
        <v>97.07</v>
      </c>
      <c r="BZ7" s="24">
        <v>98.06</v>
      </c>
      <c r="CA7" s="24">
        <v>97.61</v>
      </c>
      <c r="CB7" s="24">
        <v>175.89</v>
      </c>
      <c r="CC7" s="24">
        <v>186.07</v>
      </c>
      <c r="CD7" s="24">
        <v>186.47</v>
      </c>
      <c r="CE7" s="24">
        <v>179.36</v>
      </c>
      <c r="CF7" s="24">
        <v>173.92</v>
      </c>
      <c r="CG7" s="24">
        <v>163.19999999999999</v>
      </c>
      <c r="CH7" s="24">
        <v>159.78</v>
      </c>
      <c r="CI7" s="24">
        <v>159.49</v>
      </c>
      <c r="CJ7" s="24">
        <v>157.81</v>
      </c>
      <c r="CK7" s="24">
        <v>157.37</v>
      </c>
      <c r="CL7" s="24">
        <v>138.29</v>
      </c>
      <c r="CM7" s="24">
        <v>71.739999999999995</v>
      </c>
      <c r="CN7" s="24">
        <v>67.87</v>
      </c>
      <c r="CO7" s="24">
        <v>67.34</v>
      </c>
      <c r="CP7" s="24">
        <v>66.459999999999994</v>
      </c>
      <c r="CQ7" s="24">
        <v>67.930000000000007</v>
      </c>
      <c r="CR7" s="24">
        <v>65.040000000000006</v>
      </c>
      <c r="CS7" s="24">
        <v>68.31</v>
      </c>
      <c r="CT7" s="24">
        <v>65.28</v>
      </c>
      <c r="CU7" s="24">
        <v>64.92</v>
      </c>
      <c r="CV7" s="24">
        <v>64.14</v>
      </c>
      <c r="CW7" s="24">
        <v>59.1</v>
      </c>
      <c r="CX7" s="24">
        <v>85.79</v>
      </c>
      <c r="CY7" s="24">
        <v>86.07</v>
      </c>
      <c r="CZ7" s="24">
        <v>86.04</v>
      </c>
      <c r="DA7" s="24">
        <v>86.91</v>
      </c>
      <c r="DB7" s="24">
        <v>87.16</v>
      </c>
      <c r="DC7" s="24">
        <v>92.55</v>
      </c>
      <c r="DD7" s="24">
        <v>92.62</v>
      </c>
      <c r="DE7" s="24">
        <v>92.72</v>
      </c>
      <c r="DF7" s="24">
        <v>92.88</v>
      </c>
      <c r="DG7" s="24">
        <v>92.9</v>
      </c>
      <c r="DH7" s="24">
        <v>95.82</v>
      </c>
      <c r="DI7" s="24">
        <v>42.18</v>
      </c>
      <c r="DJ7" s="24">
        <v>43.36</v>
      </c>
      <c r="DK7" s="24">
        <v>45.09</v>
      </c>
      <c r="DL7" s="24">
        <v>46.5</v>
      </c>
      <c r="DM7" s="24">
        <v>48.17</v>
      </c>
      <c r="DN7" s="24">
        <v>26.13</v>
      </c>
      <c r="DO7" s="24">
        <v>26.36</v>
      </c>
      <c r="DP7" s="24">
        <v>23.79</v>
      </c>
      <c r="DQ7" s="24">
        <v>25.66</v>
      </c>
      <c r="DR7" s="24">
        <v>27.46</v>
      </c>
      <c r="DS7" s="24">
        <v>39.74</v>
      </c>
      <c r="DT7" s="24">
        <v>0</v>
      </c>
      <c r="DU7" s="24">
        <v>0</v>
      </c>
      <c r="DV7" s="24">
        <v>0</v>
      </c>
      <c r="DW7" s="24">
        <v>0</v>
      </c>
      <c r="DX7" s="24">
        <v>0</v>
      </c>
      <c r="DY7" s="24">
        <v>1.03</v>
      </c>
      <c r="DZ7" s="24">
        <v>1.43</v>
      </c>
      <c r="EA7" s="24">
        <v>1.22</v>
      </c>
      <c r="EB7" s="24">
        <v>1.61</v>
      </c>
      <c r="EC7" s="24">
        <v>2.08</v>
      </c>
      <c r="ED7" s="24">
        <v>7.62</v>
      </c>
      <c r="EE7" s="24">
        <v>0</v>
      </c>
      <c r="EF7" s="24">
        <v>0</v>
      </c>
      <c r="EG7" s="24">
        <v>0</v>
      </c>
      <c r="EH7" s="24">
        <v>0</v>
      </c>
      <c r="EI7" s="24">
        <v>0</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dcterms:created xsi:type="dcterms:W3CDTF">2023-12-12T00:42:18Z</dcterms:created>
  <dcterms:modified xsi:type="dcterms:W3CDTF">2024-01-18T23:18:47Z</dcterms:modified>
  <cp:category/>
</cp:coreProperties>
</file>