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eLhkJ8dVOM9R87Kyri5iaBfWLKia7oE89de6U+fcEapPU+g5lARFp6/DXytLad+r6atfO4XkifpgNItv2LtZXQ==" workbookSaltValue="kDzMILlS893n6kK2hX7J7w=="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<sst xmlns="http://schemas.openxmlformats.org/spreadsheetml/2006/main" xmlns:r="http://schemas.openxmlformats.org/officeDocument/2006/relationships" count="115" uniqueCount="115">
  <si>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経営比較分析表（令和4年度決算）</t>
    <rPh sb="8" eb="10">
      <t>レイワ</t>
    </rPh>
    <rPh sb="11" eb="13">
      <t>ネンド</t>
    </rPh>
    <phoneticPr fontId="1"/>
  </si>
  <si>
    <t>人口（人）</t>
    <rPh sb="0" eb="2">
      <t>ジンコウ</t>
    </rPh>
    <rPh sb="3" eb="4">
      <t>ヒト</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</si>
  <si>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</si>
  <si>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</si>
  <si>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</si>
  <si>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</si>
  <si>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</si>
  <si>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</si>
  <si>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</si>
  <si>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1⑤</t>
  </si>
  <si>
    <t>全体総括</t>
    <rPh sb="0" eb="2">
      <t>ゼンタイ</t>
    </rPh>
    <rPh sb="2" eb="4">
      <t>ソウカツ</t>
    </rPh>
    <phoneticPr fontId="1"/>
  </si>
  <si>
    <t>業種名</t>
    <rPh sb="2" eb="3">
      <t>メイ</t>
    </rPh>
    <phoneticPr fontId="1"/>
  </si>
  <si>
    <t>特定環境保全公共下水道</t>
  </si>
  <si>
    <t>■</t>
  </si>
  <si>
    <t>類似団体区分</t>
    <rPh sb="4" eb="6">
      <t>クブン</t>
    </rPh>
    <phoneticPr fontId="1"/>
  </si>
  <si>
    <t>⑤経費回収率(％)</t>
  </si>
  <si>
    <r>
      <t>人口密度(人/km</t>
    </r>
    <r>
      <rPr>
        <b/>
        <vertAlign val="superscript"/>
        <sz val="11"/>
        <color theme="1"/>
        <rFont val="ＭＳ ゴシック"/>
      </rPr>
      <t>2</t>
    </r>
    <r>
      <rPr>
        <b/>
        <sz val="11"/>
        <color theme="1"/>
        <rFont val="ＭＳ ゴシック"/>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</si>
  <si>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</si>
  <si>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</si>
  <si>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</si>
  <si>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</si>
  <si>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</si>
  <si>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</si>
  <si>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</si>
  <si>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</si>
  <si>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</si>
  <si>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</si>
  <si>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</si>
  <si>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</si>
  <si>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</si>
  <si>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</si>
  <si>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</si>
  <si>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</si>
  <si>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</si>
  <si>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</si>
  <si>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</si>
  <si>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</si>
  <si>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</si>
  <si>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</si>
  <si>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</si>
  <si>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</si>
  <si>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</si>
  <si>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</si>
  <si>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</si>
  <si>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</si>
  <si>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</si>
  <si>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</si>
  <si>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</si>
  <si>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</si>
  <si>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</si>
  <si>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</si>
  <si>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</si>
  <si>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</si>
  <si>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</si>
  <si>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</si>
  <si>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</si>
  <si>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</si>
  <si>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</si>
  <si>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</si>
  <si>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</si>
  <si>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</si>
  <si>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</si>
  <si>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</si>
  <si>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</si>
  <si>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</si>
  <si>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</si>
  <si>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</si>
  <si>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</si>
  <si>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</si>
  <si>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</si>
  <si>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</si>
  <si>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</si>
  <si>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</si>
  <si>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</si>
  <si>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</si>
  <si>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</si>
  <si>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</si>
  <si>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</si>
  <si>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</si>
  <si>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</si>
  <si>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</si>
  <si>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</si>
  <si>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</si>
  <si>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</si>
  <si>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</si>
  <si>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</si>
  <si>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</si>
  <si>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</si>
  <si>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</si>
  <si>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　特定環境保全公共下水道事業は平成１５年に供用開始しており、管渠は耐用年数に達していないことから管路更新を実施していないため、管渠老朽化率及び管渠改善率は0％となっている。
　今後は、下水道ストックマネジメント計画に基づく施設の適正な点検・調査を行うことにより下水道施設の状態を把握し、計画的な修繕を行うことで、修繕コストの縮減に努める。</t>
    <rPh sb="30" eb="32">
      <t>カンキョ</t>
    </rPh>
    <rPh sb="48" eb="50">
      <t>カンロ</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</si>
  <si>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</si>
  <si>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</si>
  <si>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</si>
  <si>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</si>
  <si>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</si>
  <si>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</si>
  <si>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</si>
  <si>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五所川原市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</si>
  <si>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</si>
  <si>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</si>
  <si>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</si>
  <si>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</si>
  <si>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</si>
  <si>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</si>
  <si>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</si>
  <si>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</si>
  <si>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</si>
  <si>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</si>
  <si>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</si>
  <si>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</si>
  <si>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</si>
  <si>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</si>
  <si>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</si>
  <si>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企業債残高対事業規模比率は、償還財源を使用料収入で賄えておらず、全額一般会計繰入金及び資本費平準化債に頼っていることから、グラフには表示がない。計画的かつ効率的な事業を進めることで起債発行を抑制し、企業債残高を減少させるよう努める。
　経費回収率は100％に至っておらず、汚水処理原価は類似団体の平均値を上回っている。施設等の経年劣化による修繕費がかさんでいるため、計画的な修繕を行い、中長期的な施設の維持管理を行うとともに、下水道使用料の増収に努める。
　水洗化率については、類似団体の平均値を下回っていることから、水洗化の意識を高める広報活動を行い、加入率の向上を目指す。</t>
  </si>
  <si>
    <t>　当市における下水道事業は、施設の老朽化に伴う更新費用の増加や、人口減少に伴う使用料収入の減少等により、経営状況は厳しさを増している。
　こうした中、長期的な展望のもと継続的に事業を推進していくために、今後検討すべき取り組みとして、下水道ストックマネジメント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</si>
</sst>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0.13</c:v>
                </c:pt>
                <c:pt idx="1">
                  <c:v>0.36</c:v>
                </c:pt>
                <c:pt idx="2">
                  <c:v>0.39</c:v>
                </c:pt>
                <c:pt idx="3">
                  <c:v>0.1</c:v>
                </c:pt>
                <c:pt idx="4">
                  <c:v>8.e-002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14.57</c:v>
                </c:pt>
                <c:pt idx="1">
                  <c:v>13.57</c:v>
                </c:pt>
                <c:pt idx="2">
                  <c:v>14.14</c:v>
                </c:pt>
                <c:pt idx="3">
                  <c:v>13.57</c:v>
                </c:pt>
                <c:pt idx="4">
                  <c:v>14.29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42.56</c:v>
                </c:pt>
                <c:pt idx="1">
                  <c:v>42.47</c:v>
                </c:pt>
                <c:pt idx="2">
                  <c:v>42.4</c:v>
                </c:pt>
                <c:pt idx="3">
                  <c:v>42.28</c:v>
                </c:pt>
                <c:pt idx="4">
                  <c:v>41.06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57.04</c:v>
                </c:pt>
                <c:pt idx="1">
                  <c:v>58.42</c:v>
                </c:pt>
                <c:pt idx="2">
                  <c:v>53.4</c:v>
                </c:pt>
                <c:pt idx="3">
                  <c:v>53.56</c:v>
                </c:pt>
                <c:pt idx="4">
                  <c:v>53.15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83.32</c:v>
                </c:pt>
                <c:pt idx="1">
                  <c:v>83.75</c:v>
                </c:pt>
                <c:pt idx="2">
                  <c:v>84.19</c:v>
                </c:pt>
                <c:pt idx="3">
                  <c:v>84.34</c:v>
                </c:pt>
                <c:pt idx="4">
                  <c:v>84.34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77.56</c:v>
                </c:pt>
                <c:pt idx="1">
                  <c:v>76.03</c:v>
                </c:pt>
                <c:pt idx="2">
                  <c:v>74.569999999999993</c:v>
                </c:pt>
                <c:pt idx="3">
                  <c:v>76.61</c:v>
                </c:pt>
                <c:pt idx="4">
                  <c:v>62.01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101.72</c:v>
                </c:pt>
                <c:pt idx="1">
                  <c:v>102.73</c:v>
                </c:pt>
                <c:pt idx="2">
                  <c:v>105.78</c:v>
                </c:pt>
                <c:pt idx="3">
                  <c:v>106.09</c:v>
                </c:pt>
                <c:pt idx="4">
                  <c:v>106.44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37.200000000000003</c:v>
                </c:pt>
                <c:pt idx="1">
                  <c:v>39.770000000000003</c:v>
                </c:pt>
                <c:pt idx="2">
                  <c:v>42.15</c:v>
                </c:pt>
                <c:pt idx="3">
                  <c:v>44.44</c:v>
                </c:pt>
                <c:pt idx="4">
                  <c:v>46.71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24.68</c:v>
                </c:pt>
                <c:pt idx="1">
                  <c:v>24.68</c:v>
                </c:pt>
                <c:pt idx="2">
                  <c:v>21.36</c:v>
                </c:pt>
                <c:pt idx="3">
                  <c:v>22.79</c:v>
                </c:pt>
                <c:pt idx="4">
                  <c:v>24.8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8.6199999999999992</c:v>
                </c:pt>
                <c:pt idx="2">
                  <c:v>1.e-002</c:v>
                </c:pt>
                <c:pt idx="3">
                  <c:v>1.e-002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1943.97</c:v>
                </c:pt>
                <c:pt idx="1">
                  <c:v>2235.41</c:v>
                </c:pt>
                <c:pt idx="2">
                  <c:v>2506.83</c:v>
                </c:pt>
                <c:pt idx="3">
                  <c:v>2823.5</c:v>
                </c:pt>
                <c:pt idx="4">
                  <c:v>3253.22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112.88</c:v>
                </c:pt>
                <c:pt idx="1">
                  <c:v>94.97</c:v>
                </c:pt>
                <c:pt idx="2">
                  <c:v>63.96</c:v>
                </c:pt>
                <c:pt idx="3">
                  <c:v>69.42</c:v>
                </c:pt>
                <c:pt idx="4">
                  <c:v>72.86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76.819999999999993</c:v>
                </c:pt>
                <c:pt idx="1">
                  <c:v>75.3</c:v>
                </c:pt>
                <c:pt idx="2">
                  <c:v>73.83</c:v>
                </c:pt>
                <c:pt idx="3">
                  <c:v>72.569999999999993</c:v>
                </c:pt>
                <c:pt idx="4">
                  <c:v>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49.18</c:v>
                </c:pt>
                <c:pt idx="1">
                  <c:v>47.72</c:v>
                </c:pt>
                <c:pt idx="2">
                  <c:v>44.24</c:v>
                </c:pt>
                <c:pt idx="3">
                  <c:v>43.07</c:v>
                </c:pt>
                <c:pt idx="4">
                  <c:v>45.42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1194.1500000000001</c:v>
                </c:pt>
                <c:pt idx="1">
                  <c:v>1206.79</c:v>
                </c:pt>
                <c:pt idx="2">
                  <c:v>1258.43</c:v>
                </c:pt>
                <c:pt idx="3">
                  <c:v>1163.75</c:v>
                </c:pt>
                <c:pt idx="4">
                  <c:v>1195.47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37.61</c:v>
                </c:pt>
                <c:pt idx="1">
                  <c:v>36.229999999999997</c:v>
                </c:pt>
                <c:pt idx="2">
                  <c:v>37.04</c:v>
                </c:pt>
                <c:pt idx="3">
                  <c:v>35.72</c:v>
                </c:pt>
                <c:pt idx="4">
                  <c:v>44.6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72.260000000000005</c:v>
                </c:pt>
                <c:pt idx="1">
                  <c:v>71.84</c:v>
                </c:pt>
                <c:pt idx="2">
                  <c:v>73.36</c:v>
                </c:pt>
                <c:pt idx="3">
                  <c:v>72.599999999999994</c:v>
                </c:pt>
                <c:pt idx="4">
                  <c:v>69.430000000000007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423.04</c:v>
                </c:pt>
                <c:pt idx="1">
                  <c:v>437.33</c:v>
                </c:pt>
                <c:pt idx="2">
                  <c:v>426.07</c:v>
                </c:pt>
                <c:pt idx="3">
                  <c:v>445.62</c:v>
                </c:pt>
                <c:pt idx="4">
                  <c:v>356.2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230.02</c:v>
                </c:pt>
                <c:pt idx="1">
                  <c:v>228.47</c:v>
                </c:pt>
                <c:pt idx="2">
                  <c:v>224.88</c:v>
                </c:pt>
                <c:pt idx="3">
                  <c:v>228.64</c:v>
                </c:pt>
                <c:pt idx="4">
                  <c:v>239.46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【65.93】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【44.25】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【1,182.11】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【85.67】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【42.22】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【220.62】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【73.78】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【0.13】</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0" zoomScaleNormal="70"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2</v>
      </c>
      <c r="C7" s="5"/>
      <c r="D7" s="5"/>
      <c r="E7" s="5"/>
      <c r="F7" s="5"/>
      <c r="G7" s="5"/>
      <c r="H7" s="5"/>
      <c r="I7" s="5" t="s">
        <v>11</v>
      </c>
      <c r="J7" s="5"/>
      <c r="K7" s="5"/>
      <c r="L7" s="5"/>
      <c r="M7" s="5"/>
      <c r="N7" s="5"/>
      <c r="O7" s="5"/>
      <c r="P7" s="5" t="s">
        <v>3</v>
      </c>
      <c r="Q7" s="5"/>
      <c r="R7" s="5"/>
      <c r="S7" s="5"/>
      <c r="T7" s="5"/>
      <c r="U7" s="5"/>
      <c r="V7" s="5"/>
      <c r="W7" s="5" t="s">
        <v>14</v>
      </c>
      <c r="X7" s="5"/>
      <c r="Y7" s="5"/>
      <c r="Z7" s="5"/>
      <c r="AA7" s="5"/>
      <c r="AB7" s="5"/>
      <c r="AC7" s="5"/>
      <c r="AD7" s="5" t="s">
        <v>6</v>
      </c>
      <c r="AE7" s="5"/>
      <c r="AF7" s="5"/>
      <c r="AG7" s="5"/>
      <c r="AH7" s="5"/>
      <c r="AI7" s="5"/>
      <c r="AJ7" s="5"/>
      <c r="AK7" s="3"/>
      <c r="AL7" s="5" t="s">
        <v>1</v>
      </c>
      <c r="AM7" s="5"/>
      <c r="AN7" s="5"/>
      <c r="AO7" s="5"/>
      <c r="AP7" s="5"/>
      <c r="AQ7" s="5"/>
      <c r="AR7" s="5"/>
      <c r="AS7" s="5"/>
      <c r="AT7" s="5" t="s">
        <v>7</v>
      </c>
      <c r="AU7" s="5"/>
      <c r="AV7" s="5"/>
      <c r="AW7" s="5"/>
      <c r="AX7" s="5"/>
      <c r="AY7" s="5"/>
      <c r="AZ7" s="5"/>
      <c r="BA7" s="5"/>
      <c r="BB7" s="5" t="s">
        <v>16</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51637</v>
      </c>
      <c r="AM8" s="21"/>
      <c r="AN8" s="21"/>
      <c r="AO8" s="21"/>
      <c r="AP8" s="21"/>
      <c r="AQ8" s="21"/>
      <c r="AR8" s="21"/>
      <c r="AS8" s="21"/>
      <c r="AT8" s="7">
        <f>データ!T6</f>
        <v>404.2</v>
      </c>
      <c r="AU8" s="7"/>
      <c r="AV8" s="7"/>
      <c r="AW8" s="7"/>
      <c r="AX8" s="7"/>
      <c r="AY8" s="7"/>
      <c r="AZ8" s="7"/>
      <c r="BA8" s="7"/>
      <c r="BB8" s="7">
        <f>データ!U6</f>
        <v>127.75</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78.150000000000006</v>
      </c>
      <c r="J10" s="7"/>
      <c r="K10" s="7"/>
      <c r="L10" s="7"/>
      <c r="M10" s="7"/>
      <c r="N10" s="7"/>
      <c r="O10" s="7"/>
      <c r="P10" s="7">
        <f>データ!P6</f>
        <v>1.33</v>
      </c>
      <c r="Q10" s="7"/>
      <c r="R10" s="7"/>
      <c r="S10" s="7"/>
      <c r="T10" s="7"/>
      <c r="U10" s="7"/>
      <c r="V10" s="7"/>
      <c r="W10" s="7">
        <f>データ!Q6</f>
        <v>91.3</v>
      </c>
      <c r="X10" s="7"/>
      <c r="Y10" s="7"/>
      <c r="Z10" s="7"/>
      <c r="AA10" s="7"/>
      <c r="AB10" s="7"/>
      <c r="AC10" s="7"/>
      <c r="AD10" s="21">
        <f>データ!R6</f>
        <v>3132</v>
      </c>
      <c r="AE10" s="21"/>
      <c r="AF10" s="21"/>
      <c r="AG10" s="21"/>
      <c r="AH10" s="21"/>
      <c r="AI10" s="21"/>
      <c r="AJ10" s="21"/>
      <c r="AK10" s="2"/>
      <c r="AL10" s="21">
        <f>データ!V6</f>
        <v>683</v>
      </c>
      <c r="AM10" s="21"/>
      <c r="AN10" s="21"/>
      <c r="AO10" s="21"/>
      <c r="AP10" s="21"/>
      <c r="AQ10" s="21"/>
      <c r="AR10" s="21"/>
      <c r="AS10" s="21"/>
      <c r="AT10" s="7">
        <f>データ!W6</f>
        <v>0.67</v>
      </c>
      <c r="AU10" s="7"/>
      <c r="AV10" s="7"/>
      <c r="AW10" s="7"/>
      <c r="AX10" s="7"/>
      <c r="AY10" s="7"/>
      <c r="AZ10" s="7"/>
      <c r="BA10" s="7"/>
      <c r="BB10" s="7">
        <f>データ!X6</f>
        <v>1019.4</v>
      </c>
      <c r="BC10" s="7"/>
      <c r="BD10" s="7"/>
      <c r="BE10" s="7"/>
      <c r="BF10" s="7"/>
      <c r="BG10" s="7"/>
      <c r="BH10" s="7"/>
      <c r="BI10" s="7"/>
      <c r="BJ10" s="2"/>
      <c r="BK10" s="2"/>
      <c r="BL10" s="29" t="s">
        <v>37</v>
      </c>
      <c r="BM10" s="39"/>
      <c r="BN10" s="46" t="s">
        <v>17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89</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8</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114</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44</v>
      </c>
      <c r="F84" s="12" t="s">
        <v>46</v>
      </c>
      <c r="G84" s="12" t="s">
        <v>47</v>
      </c>
      <c r="H84" s="12" t="s">
        <v>41</v>
      </c>
      <c r="I84" s="12" t="s">
        <v>9</v>
      </c>
      <c r="J84" s="12" t="s">
        <v>48</v>
      </c>
      <c r="K84" s="12" t="s">
        <v>49</v>
      </c>
      <c r="L84" s="12" t="s">
        <v>32</v>
      </c>
      <c r="M84" s="12" t="s">
        <v>36</v>
      </c>
      <c r="N84" s="12" t="s">
        <v>50</v>
      </c>
      <c r="O84" s="12" t="s">
        <v>52</v>
      </c>
    </row>
    <row r="85" spans="1:78" hidden="1">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Se3+TOWB45D0bt61qjfpL5DEyms12jJcWX8a/tFZcWWndWCKJ+jMJvfljTsago5rkT0xKvw/2sSqyP7udtoHgw==" saltValue="SBrHW0j6z8B3Qz1kgCE3M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54</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55</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33</v>
      </c>
      <c r="C3" s="58" t="s">
        <v>57</v>
      </c>
      <c r="D3" s="58" t="s">
        <v>58</v>
      </c>
      <c r="E3" s="58" t="s">
        <v>5</v>
      </c>
      <c r="F3" s="58" t="s">
        <v>4</v>
      </c>
      <c r="G3" s="58" t="s">
        <v>25</v>
      </c>
      <c r="H3" s="65" t="s">
        <v>59</v>
      </c>
      <c r="I3" s="68"/>
      <c r="J3" s="68"/>
      <c r="K3" s="68"/>
      <c r="L3" s="68"/>
      <c r="M3" s="68"/>
      <c r="N3" s="68"/>
      <c r="O3" s="68"/>
      <c r="P3" s="68"/>
      <c r="Q3" s="68"/>
      <c r="R3" s="68"/>
      <c r="S3" s="68"/>
      <c r="T3" s="68"/>
      <c r="U3" s="68"/>
      <c r="V3" s="68"/>
      <c r="W3" s="68"/>
      <c r="X3" s="73"/>
      <c r="Y3" s="76"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60</v>
      </c>
      <c r="B4" s="59"/>
      <c r="C4" s="59"/>
      <c r="D4" s="59"/>
      <c r="E4" s="59"/>
      <c r="F4" s="59"/>
      <c r="G4" s="59"/>
      <c r="H4" s="66"/>
      <c r="I4" s="69"/>
      <c r="J4" s="69"/>
      <c r="K4" s="69"/>
      <c r="L4" s="69"/>
      <c r="M4" s="69"/>
      <c r="N4" s="69"/>
      <c r="O4" s="69"/>
      <c r="P4" s="69"/>
      <c r="Q4" s="69"/>
      <c r="R4" s="69"/>
      <c r="S4" s="69"/>
      <c r="T4" s="69"/>
      <c r="U4" s="69"/>
      <c r="V4" s="69"/>
      <c r="W4" s="69"/>
      <c r="X4" s="74"/>
      <c r="Y4" s="77" t="s">
        <v>51</v>
      </c>
      <c r="Z4" s="77"/>
      <c r="AA4" s="77"/>
      <c r="AB4" s="77"/>
      <c r="AC4" s="77"/>
      <c r="AD4" s="77"/>
      <c r="AE4" s="77"/>
      <c r="AF4" s="77"/>
      <c r="AG4" s="77"/>
      <c r="AH4" s="77"/>
      <c r="AI4" s="77"/>
      <c r="AJ4" s="77" t="s">
        <v>45</v>
      </c>
      <c r="AK4" s="77"/>
      <c r="AL4" s="77"/>
      <c r="AM4" s="77"/>
      <c r="AN4" s="77"/>
      <c r="AO4" s="77"/>
      <c r="AP4" s="77"/>
      <c r="AQ4" s="77"/>
      <c r="AR4" s="77"/>
      <c r="AS4" s="77"/>
      <c r="AT4" s="77"/>
      <c r="AU4" s="77" t="s">
        <v>28</v>
      </c>
      <c r="AV4" s="77"/>
      <c r="AW4" s="77"/>
      <c r="AX4" s="77"/>
      <c r="AY4" s="77"/>
      <c r="AZ4" s="77"/>
      <c r="BA4" s="77"/>
      <c r="BB4" s="77"/>
      <c r="BC4" s="77"/>
      <c r="BD4" s="77"/>
      <c r="BE4" s="77"/>
      <c r="BF4" s="77" t="s">
        <v>61</v>
      </c>
      <c r="BG4" s="77"/>
      <c r="BH4" s="77"/>
      <c r="BI4" s="77"/>
      <c r="BJ4" s="77"/>
      <c r="BK4" s="77"/>
      <c r="BL4" s="77"/>
      <c r="BM4" s="77"/>
      <c r="BN4" s="77"/>
      <c r="BO4" s="77"/>
      <c r="BP4" s="77"/>
      <c r="BQ4" s="77" t="s">
        <v>15</v>
      </c>
      <c r="BR4" s="77"/>
      <c r="BS4" s="77"/>
      <c r="BT4" s="77"/>
      <c r="BU4" s="77"/>
      <c r="BV4" s="77"/>
      <c r="BW4" s="77"/>
      <c r="BX4" s="77"/>
      <c r="BY4" s="77"/>
      <c r="BZ4" s="77"/>
      <c r="CA4" s="77"/>
      <c r="CB4" s="77" t="s">
        <v>62</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8">
      <c r="A5" s="56" t="s">
        <v>69</v>
      </c>
      <c r="B5" s="60"/>
      <c r="C5" s="60"/>
      <c r="D5" s="60"/>
      <c r="E5" s="60"/>
      <c r="F5" s="60"/>
      <c r="G5" s="60"/>
      <c r="H5" s="67" t="s">
        <v>56</v>
      </c>
      <c r="I5" s="67" t="s">
        <v>70</v>
      </c>
      <c r="J5" s="67" t="s">
        <v>71</v>
      </c>
      <c r="K5" s="67" t="s">
        <v>72</v>
      </c>
      <c r="L5" s="67" t="s">
        <v>73</v>
      </c>
      <c r="M5" s="67" t="s">
        <v>6</v>
      </c>
      <c r="N5" s="67" t="s">
        <v>74</v>
      </c>
      <c r="O5" s="67" t="s">
        <v>75</v>
      </c>
      <c r="P5" s="67" t="s">
        <v>76</v>
      </c>
      <c r="Q5" s="67" t="s">
        <v>77</v>
      </c>
      <c r="R5" s="67" t="s">
        <v>78</v>
      </c>
      <c r="S5" s="67" t="s">
        <v>79</v>
      </c>
      <c r="T5" s="67" t="s">
        <v>80</v>
      </c>
      <c r="U5" s="67" t="s">
        <v>63</v>
      </c>
      <c r="V5" s="67" t="s">
        <v>81</v>
      </c>
      <c r="W5" s="67" t="s">
        <v>82</v>
      </c>
      <c r="X5" s="67" t="s">
        <v>83</v>
      </c>
      <c r="Y5" s="67" t="s">
        <v>84</v>
      </c>
      <c r="Z5" s="67" t="s">
        <v>85</v>
      </c>
      <c r="AA5" s="67" t="s">
        <v>86</v>
      </c>
      <c r="AB5" s="67" t="s">
        <v>87</v>
      </c>
      <c r="AC5" s="67" t="s">
        <v>88</v>
      </c>
      <c r="AD5" s="67" t="s">
        <v>90</v>
      </c>
      <c r="AE5" s="67" t="s">
        <v>92</v>
      </c>
      <c r="AF5" s="67" t="s">
        <v>93</v>
      </c>
      <c r="AG5" s="67" t="s">
        <v>94</v>
      </c>
      <c r="AH5" s="67" t="s">
        <v>95</v>
      </c>
      <c r="AI5" s="67" t="s">
        <v>43</v>
      </c>
      <c r="AJ5" s="67" t="s">
        <v>84</v>
      </c>
      <c r="AK5" s="67" t="s">
        <v>85</v>
      </c>
      <c r="AL5" s="67" t="s">
        <v>86</v>
      </c>
      <c r="AM5" s="67" t="s">
        <v>87</v>
      </c>
      <c r="AN5" s="67" t="s">
        <v>88</v>
      </c>
      <c r="AO5" s="67" t="s">
        <v>90</v>
      </c>
      <c r="AP5" s="67" t="s">
        <v>92</v>
      </c>
      <c r="AQ5" s="67" t="s">
        <v>93</v>
      </c>
      <c r="AR5" s="67" t="s">
        <v>94</v>
      </c>
      <c r="AS5" s="67" t="s">
        <v>95</v>
      </c>
      <c r="AT5" s="67" t="s">
        <v>91</v>
      </c>
      <c r="AU5" s="67" t="s">
        <v>84</v>
      </c>
      <c r="AV5" s="67" t="s">
        <v>85</v>
      </c>
      <c r="AW5" s="67" t="s">
        <v>86</v>
      </c>
      <c r="AX5" s="67" t="s">
        <v>87</v>
      </c>
      <c r="AY5" s="67" t="s">
        <v>88</v>
      </c>
      <c r="AZ5" s="67" t="s">
        <v>90</v>
      </c>
      <c r="BA5" s="67" t="s">
        <v>92</v>
      </c>
      <c r="BB5" s="67" t="s">
        <v>93</v>
      </c>
      <c r="BC5" s="67" t="s">
        <v>94</v>
      </c>
      <c r="BD5" s="67" t="s">
        <v>95</v>
      </c>
      <c r="BE5" s="67" t="s">
        <v>91</v>
      </c>
      <c r="BF5" s="67" t="s">
        <v>84</v>
      </c>
      <c r="BG5" s="67" t="s">
        <v>85</v>
      </c>
      <c r="BH5" s="67" t="s">
        <v>86</v>
      </c>
      <c r="BI5" s="67" t="s">
        <v>87</v>
      </c>
      <c r="BJ5" s="67" t="s">
        <v>88</v>
      </c>
      <c r="BK5" s="67" t="s">
        <v>90</v>
      </c>
      <c r="BL5" s="67" t="s">
        <v>92</v>
      </c>
      <c r="BM5" s="67" t="s">
        <v>93</v>
      </c>
      <c r="BN5" s="67" t="s">
        <v>94</v>
      </c>
      <c r="BO5" s="67" t="s">
        <v>95</v>
      </c>
      <c r="BP5" s="67" t="s">
        <v>91</v>
      </c>
      <c r="BQ5" s="67" t="s">
        <v>84</v>
      </c>
      <c r="BR5" s="67" t="s">
        <v>85</v>
      </c>
      <c r="BS5" s="67" t="s">
        <v>86</v>
      </c>
      <c r="BT5" s="67" t="s">
        <v>87</v>
      </c>
      <c r="BU5" s="67" t="s">
        <v>88</v>
      </c>
      <c r="BV5" s="67" t="s">
        <v>90</v>
      </c>
      <c r="BW5" s="67" t="s">
        <v>92</v>
      </c>
      <c r="BX5" s="67" t="s">
        <v>93</v>
      </c>
      <c r="BY5" s="67" t="s">
        <v>94</v>
      </c>
      <c r="BZ5" s="67" t="s">
        <v>95</v>
      </c>
      <c r="CA5" s="67" t="s">
        <v>91</v>
      </c>
      <c r="CB5" s="67" t="s">
        <v>84</v>
      </c>
      <c r="CC5" s="67" t="s">
        <v>85</v>
      </c>
      <c r="CD5" s="67" t="s">
        <v>86</v>
      </c>
      <c r="CE5" s="67" t="s">
        <v>87</v>
      </c>
      <c r="CF5" s="67" t="s">
        <v>88</v>
      </c>
      <c r="CG5" s="67" t="s">
        <v>90</v>
      </c>
      <c r="CH5" s="67" t="s">
        <v>92</v>
      </c>
      <c r="CI5" s="67" t="s">
        <v>93</v>
      </c>
      <c r="CJ5" s="67" t="s">
        <v>94</v>
      </c>
      <c r="CK5" s="67" t="s">
        <v>95</v>
      </c>
      <c r="CL5" s="67" t="s">
        <v>91</v>
      </c>
      <c r="CM5" s="67" t="s">
        <v>84</v>
      </c>
      <c r="CN5" s="67" t="s">
        <v>85</v>
      </c>
      <c r="CO5" s="67" t="s">
        <v>86</v>
      </c>
      <c r="CP5" s="67" t="s">
        <v>87</v>
      </c>
      <c r="CQ5" s="67" t="s">
        <v>88</v>
      </c>
      <c r="CR5" s="67" t="s">
        <v>90</v>
      </c>
      <c r="CS5" s="67" t="s">
        <v>92</v>
      </c>
      <c r="CT5" s="67" t="s">
        <v>93</v>
      </c>
      <c r="CU5" s="67" t="s">
        <v>94</v>
      </c>
      <c r="CV5" s="67" t="s">
        <v>95</v>
      </c>
      <c r="CW5" s="67" t="s">
        <v>91</v>
      </c>
      <c r="CX5" s="67" t="s">
        <v>84</v>
      </c>
      <c r="CY5" s="67" t="s">
        <v>85</v>
      </c>
      <c r="CZ5" s="67" t="s">
        <v>86</v>
      </c>
      <c r="DA5" s="67" t="s">
        <v>87</v>
      </c>
      <c r="DB5" s="67" t="s">
        <v>88</v>
      </c>
      <c r="DC5" s="67" t="s">
        <v>90</v>
      </c>
      <c r="DD5" s="67" t="s">
        <v>92</v>
      </c>
      <c r="DE5" s="67" t="s">
        <v>93</v>
      </c>
      <c r="DF5" s="67" t="s">
        <v>94</v>
      </c>
      <c r="DG5" s="67" t="s">
        <v>95</v>
      </c>
      <c r="DH5" s="67" t="s">
        <v>91</v>
      </c>
      <c r="DI5" s="67" t="s">
        <v>84</v>
      </c>
      <c r="DJ5" s="67" t="s">
        <v>85</v>
      </c>
      <c r="DK5" s="67" t="s">
        <v>86</v>
      </c>
      <c r="DL5" s="67" t="s">
        <v>87</v>
      </c>
      <c r="DM5" s="67" t="s">
        <v>88</v>
      </c>
      <c r="DN5" s="67" t="s">
        <v>90</v>
      </c>
      <c r="DO5" s="67" t="s">
        <v>92</v>
      </c>
      <c r="DP5" s="67" t="s">
        <v>93</v>
      </c>
      <c r="DQ5" s="67" t="s">
        <v>94</v>
      </c>
      <c r="DR5" s="67" t="s">
        <v>95</v>
      </c>
      <c r="DS5" s="67" t="s">
        <v>91</v>
      </c>
      <c r="DT5" s="67" t="s">
        <v>84</v>
      </c>
      <c r="DU5" s="67" t="s">
        <v>85</v>
      </c>
      <c r="DV5" s="67" t="s">
        <v>86</v>
      </c>
      <c r="DW5" s="67" t="s">
        <v>87</v>
      </c>
      <c r="DX5" s="67" t="s">
        <v>88</v>
      </c>
      <c r="DY5" s="67" t="s">
        <v>90</v>
      </c>
      <c r="DZ5" s="67" t="s">
        <v>92</v>
      </c>
      <c r="EA5" s="67" t="s">
        <v>93</v>
      </c>
      <c r="EB5" s="67" t="s">
        <v>94</v>
      </c>
      <c r="EC5" s="67" t="s">
        <v>95</v>
      </c>
      <c r="ED5" s="67" t="s">
        <v>91</v>
      </c>
      <c r="EE5" s="67" t="s">
        <v>84</v>
      </c>
      <c r="EF5" s="67" t="s">
        <v>85</v>
      </c>
      <c r="EG5" s="67" t="s">
        <v>86</v>
      </c>
      <c r="EH5" s="67" t="s">
        <v>87</v>
      </c>
      <c r="EI5" s="67" t="s">
        <v>88</v>
      </c>
      <c r="EJ5" s="67" t="s">
        <v>90</v>
      </c>
      <c r="EK5" s="67" t="s">
        <v>92</v>
      </c>
      <c r="EL5" s="67" t="s">
        <v>93</v>
      </c>
      <c r="EM5" s="67" t="s">
        <v>94</v>
      </c>
      <c r="EN5" s="67" t="s">
        <v>95</v>
      </c>
      <c r="EO5" s="67" t="s">
        <v>91</v>
      </c>
    </row>
    <row r="6" spans="1:148" s="55" customFormat="1">
      <c r="A6" s="56" t="s">
        <v>96</v>
      </c>
      <c r="B6" s="61">
        <f t="shared" ref="B6:X6" si="1">B7</f>
        <v>2022</v>
      </c>
      <c r="C6" s="61">
        <f t="shared" si="1"/>
        <v>22055</v>
      </c>
      <c r="D6" s="61">
        <f t="shared" si="1"/>
        <v>46</v>
      </c>
      <c r="E6" s="61">
        <f t="shared" si="1"/>
        <v>17</v>
      </c>
      <c r="F6" s="61">
        <f t="shared" si="1"/>
        <v>4</v>
      </c>
      <c r="G6" s="61">
        <f t="shared" si="1"/>
        <v>0</v>
      </c>
      <c r="H6" s="61" t="str">
        <f t="shared" si="1"/>
        <v>青森県　五所川原市</v>
      </c>
      <c r="I6" s="61" t="str">
        <f t="shared" si="1"/>
        <v>法適用</v>
      </c>
      <c r="J6" s="61" t="str">
        <f t="shared" si="1"/>
        <v>下水道事業</v>
      </c>
      <c r="K6" s="61" t="str">
        <f t="shared" si="1"/>
        <v>特定環境保全公共下水道</v>
      </c>
      <c r="L6" s="61" t="str">
        <f t="shared" si="1"/>
        <v>D2</v>
      </c>
      <c r="M6" s="61" t="str">
        <f t="shared" si="1"/>
        <v>非設置</v>
      </c>
      <c r="N6" s="70" t="str">
        <f t="shared" si="1"/>
        <v>-</v>
      </c>
      <c r="O6" s="70">
        <f t="shared" si="1"/>
        <v>78.150000000000006</v>
      </c>
      <c r="P6" s="70">
        <f t="shared" si="1"/>
        <v>1.33</v>
      </c>
      <c r="Q6" s="70">
        <f t="shared" si="1"/>
        <v>91.3</v>
      </c>
      <c r="R6" s="70">
        <f t="shared" si="1"/>
        <v>3132</v>
      </c>
      <c r="S6" s="70">
        <f t="shared" si="1"/>
        <v>51637</v>
      </c>
      <c r="T6" s="70">
        <f t="shared" si="1"/>
        <v>404.2</v>
      </c>
      <c r="U6" s="70">
        <f t="shared" si="1"/>
        <v>127.75</v>
      </c>
      <c r="V6" s="70">
        <f t="shared" si="1"/>
        <v>683</v>
      </c>
      <c r="W6" s="70">
        <f t="shared" si="1"/>
        <v>0.67</v>
      </c>
      <c r="X6" s="70">
        <f t="shared" si="1"/>
        <v>1019.4</v>
      </c>
      <c r="Y6" s="78">
        <f t="shared" ref="Y6:AH6" si="2">IF(Y7="",NA(),Y7)</f>
        <v>77.56</v>
      </c>
      <c r="Z6" s="78">
        <f t="shared" si="2"/>
        <v>76.03</v>
      </c>
      <c r="AA6" s="78">
        <f t="shared" si="2"/>
        <v>74.569999999999993</v>
      </c>
      <c r="AB6" s="78">
        <f t="shared" si="2"/>
        <v>76.61</v>
      </c>
      <c r="AC6" s="78">
        <f t="shared" si="2"/>
        <v>62.01</v>
      </c>
      <c r="AD6" s="78">
        <f t="shared" si="2"/>
        <v>101.72</v>
      </c>
      <c r="AE6" s="78">
        <f t="shared" si="2"/>
        <v>102.73</v>
      </c>
      <c r="AF6" s="78">
        <f t="shared" si="2"/>
        <v>105.78</v>
      </c>
      <c r="AG6" s="78">
        <f t="shared" si="2"/>
        <v>106.09</v>
      </c>
      <c r="AH6" s="78">
        <f t="shared" si="2"/>
        <v>106.44</v>
      </c>
      <c r="AI6" s="70" t="str">
        <f>IF(AI7="","",IF(AI7="-","【-】","【"&amp;SUBSTITUTE(TEXT(AI7,"#,##0.00"),"-","△")&amp;"】"))</f>
        <v>【104.54】</v>
      </c>
      <c r="AJ6" s="78">
        <f t="shared" ref="AJ6:AS6" si="3">IF(AJ7="",NA(),AJ7)</f>
        <v>1943.97</v>
      </c>
      <c r="AK6" s="78">
        <f t="shared" si="3"/>
        <v>2235.41</v>
      </c>
      <c r="AL6" s="78">
        <f t="shared" si="3"/>
        <v>2506.83</v>
      </c>
      <c r="AM6" s="78">
        <f t="shared" si="3"/>
        <v>2823.5</v>
      </c>
      <c r="AN6" s="78">
        <f t="shared" si="3"/>
        <v>3253.22</v>
      </c>
      <c r="AO6" s="78">
        <f t="shared" si="3"/>
        <v>112.88</v>
      </c>
      <c r="AP6" s="78">
        <f t="shared" si="3"/>
        <v>94.97</v>
      </c>
      <c r="AQ6" s="78">
        <f t="shared" si="3"/>
        <v>63.96</v>
      </c>
      <c r="AR6" s="78">
        <f t="shared" si="3"/>
        <v>69.42</v>
      </c>
      <c r="AS6" s="78">
        <f t="shared" si="3"/>
        <v>72.86</v>
      </c>
      <c r="AT6" s="70" t="str">
        <f>IF(AT7="","",IF(AT7="-","【-】","【"&amp;SUBSTITUTE(TEXT(AT7,"#,##0.00"),"-","△")&amp;"】"))</f>
        <v>【65.93】</v>
      </c>
      <c r="AU6" s="78">
        <f t="shared" ref="AU6:BD6" si="4">IF(AU7="",NA(),AU7)</f>
        <v>76.819999999999993</v>
      </c>
      <c r="AV6" s="78">
        <f t="shared" si="4"/>
        <v>75.3</v>
      </c>
      <c r="AW6" s="78">
        <f t="shared" si="4"/>
        <v>73.83</v>
      </c>
      <c r="AX6" s="78">
        <f t="shared" si="4"/>
        <v>72.569999999999993</v>
      </c>
      <c r="AY6" s="78">
        <f t="shared" si="4"/>
        <v>71</v>
      </c>
      <c r="AZ6" s="78">
        <f t="shared" si="4"/>
        <v>49.18</v>
      </c>
      <c r="BA6" s="78">
        <f t="shared" si="4"/>
        <v>47.72</v>
      </c>
      <c r="BB6" s="78">
        <f t="shared" si="4"/>
        <v>44.24</v>
      </c>
      <c r="BC6" s="78">
        <f t="shared" si="4"/>
        <v>43.07</v>
      </c>
      <c r="BD6" s="78">
        <f t="shared" si="4"/>
        <v>45.42</v>
      </c>
      <c r="BE6" s="70" t="str">
        <f>IF(BE7="","",IF(BE7="-","【-】","【"&amp;SUBSTITUTE(TEXT(BE7,"#,##0.00"),"-","△")&amp;"】"))</f>
        <v>【44.25】</v>
      </c>
      <c r="BF6" s="70">
        <f t="shared" ref="BF6:BO6" si="5">IF(BF7="",NA(),BF7)</f>
        <v>0</v>
      </c>
      <c r="BG6" s="70">
        <f t="shared" si="5"/>
        <v>0</v>
      </c>
      <c r="BH6" s="70">
        <f t="shared" si="5"/>
        <v>0</v>
      </c>
      <c r="BI6" s="70">
        <f t="shared" si="5"/>
        <v>0</v>
      </c>
      <c r="BJ6" s="70">
        <f t="shared" si="5"/>
        <v>0</v>
      </c>
      <c r="BK6" s="78">
        <f t="shared" si="5"/>
        <v>1194.1500000000001</v>
      </c>
      <c r="BL6" s="78">
        <f t="shared" si="5"/>
        <v>1206.79</v>
      </c>
      <c r="BM6" s="78">
        <f t="shared" si="5"/>
        <v>1258.43</v>
      </c>
      <c r="BN6" s="78">
        <f t="shared" si="5"/>
        <v>1163.75</v>
      </c>
      <c r="BO6" s="78">
        <f t="shared" si="5"/>
        <v>1195.47</v>
      </c>
      <c r="BP6" s="70" t="str">
        <f>IF(BP7="","",IF(BP7="-","【-】","【"&amp;SUBSTITUTE(TEXT(BP7,"#,##0.00"),"-","△")&amp;"】"))</f>
        <v>【1,182.11】</v>
      </c>
      <c r="BQ6" s="78">
        <f t="shared" ref="BQ6:BZ6" si="6">IF(BQ7="",NA(),BQ7)</f>
        <v>37.61</v>
      </c>
      <c r="BR6" s="78">
        <f t="shared" si="6"/>
        <v>36.229999999999997</v>
      </c>
      <c r="BS6" s="78">
        <f t="shared" si="6"/>
        <v>37.04</v>
      </c>
      <c r="BT6" s="78">
        <f t="shared" si="6"/>
        <v>35.72</v>
      </c>
      <c r="BU6" s="78">
        <f t="shared" si="6"/>
        <v>44.6</v>
      </c>
      <c r="BV6" s="78">
        <f t="shared" si="6"/>
        <v>72.260000000000005</v>
      </c>
      <c r="BW6" s="78">
        <f t="shared" si="6"/>
        <v>71.84</v>
      </c>
      <c r="BX6" s="78">
        <f t="shared" si="6"/>
        <v>73.36</v>
      </c>
      <c r="BY6" s="78">
        <f t="shared" si="6"/>
        <v>72.599999999999994</v>
      </c>
      <c r="BZ6" s="78">
        <f t="shared" si="6"/>
        <v>69.430000000000007</v>
      </c>
      <c r="CA6" s="70" t="str">
        <f>IF(CA7="","",IF(CA7="-","【-】","【"&amp;SUBSTITUTE(TEXT(CA7,"#,##0.00"),"-","△")&amp;"】"))</f>
        <v>【73.78】</v>
      </c>
      <c r="CB6" s="78">
        <f t="shared" ref="CB6:CK6" si="7">IF(CB7="",NA(),CB7)</f>
        <v>423.04</v>
      </c>
      <c r="CC6" s="78">
        <f t="shared" si="7"/>
        <v>437.33</v>
      </c>
      <c r="CD6" s="78">
        <f t="shared" si="7"/>
        <v>426.07</v>
      </c>
      <c r="CE6" s="78">
        <f t="shared" si="7"/>
        <v>445.62</v>
      </c>
      <c r="CF6" s="78">
        <f t="shared" si="7"/>
        <v>356.2</v>
      </c>
      <c r="CG6" s="78">
        <f t="shared" si="7"/>
        <v>230.02</v>
      </c>
      <c r="CH6" s="78">
        <f t="shared" si="7"/>
        <v>228.47</v>
      </c>
      <c r="CI6" s="78">
        <f t="shared" si="7"/>
        <v>224.88</v>
      </c>
      <c r="CJ6" s="78">
        <f t="shared" si="7"/>
        <v>228.64</v>
      </c>
      <c r="CK6" s="78">
        <f t="shared" si="7"/>
        <v>239.46</v>
      </c>
      <c r="CL6" s="70" t="str">
        <f>IF(CL7="","",IF(CL7="-","【-】","【"&amp;SUBSTITUTE(TEXT(CL7,"#,##0.00"),"-","△")&amp;"】"))</f>
        <v>【220.62】</v>
      </c>
      <c r="CM6" s="78">
        <f t="shared" ref="CM6:CV6" si="8">IF(CM7="",NA(),CM7)</f>
        <v>14.57</v>
      </c>
      <c r="CN6" s="78">
        <f t="shared" si="8"/>
        <v>13.57</v>
      </c>
      <c r="CO6" s="78">
        <f t="shared" si="8"/>
        <v>14.14</v>
      </c>
      <c r="CP6" s="78">
        <f t="shared" si="8"/>
        <v>13.57</v>
      </c>
      <c r="CQ6" s="78">
        <f t="shared" si="8"/>
        <v>14.29</v>
      </c>
      <c r="CR6" s="78">
        <f t="shared" si="8"/>
        <v>42.56</v>
      </c>
      <c r="CS6" s="78">
        <f t="shared" si="8"/>
        <v>42.47</v>
      </c>
      <c r="CT6" s="78">
        <f t="shared" si="8"/>
        <v>42.4</v>
      </c>
      <c r="CU6" s="78">
        <f t="shared" si="8"/>
        <v>42.28</v>
      </c>
      <c r="CV6" s="78">
        <f t="shared" si="8"/>
        <v>41.06</v>
      </c>
      <c r="CW6" s="70" t="str">
        <f>IF(CW7="","",IF(CW7="-","【-】","【"&amp;SUBSTITUTE(TEXT(CW7,"#,##0.00"),"-","△")&amp;"】"))</f>
        <v>【42.22】</v>
      </c>
      <c r="CX6" s="78">
        <f t="shared" ref="CX6:DG6" si="9">IF(CX7="",NA(),CX7)</f>
        <v>57.04</v>
      </c>
      <c r="CY6" s="78">
        <f t="shared" si="9"/>
        <v>58.42</v>
      </c>
      <c r="CZ6" s="78">
        <f t="shared" si="9"/>
        <v>53.4</v>
      </c>
      <c r="DA6" s="78">
        <f t="shared" si="9"/>
        <v>53.56</v>
      </c>
      <c r="DB6" s="78">
        <f t="shared" si="9"/>
        <v>53.15</v>
      </c>
      <c r="DC6" s="78">
        <f t="shared" si="9"/>
        <v>83.32</v>
      </c>
      <c r="DD6" s="78">
        <f t="shared" si="9"/>
        <v>83.75</v>
      </c>
      <c r="DE6" s="78">
        <f t="shared" si="9"/>
        <v>84.19</v>
      </c>
      <c r="DF6" s="78">
        <f t="shared" si="9"/>
        <v>84.34</v>
      </c>
      <c r="DG6" s="78">
        <f t="shared" si="9"/>
        <v>84.34</v>
      </c>
      <c r="DH6" s="70" t="str">
        <f>IF(DH7="","",IF(DH7="-","【-】","【"&amp;SUBSTITUTE(TEXT(DH7,"#,##0.00"),"-","△")&amp;"】"))</f>
        <v>【85.67】</v>
      </c>
      <c r="DI6" s="78">
        <f t="shared" ref="DI6:DR6" si="10">IF(DI7="",NA(),DI7)</f>
        <v>37.200000000000003</v>
      </c>
      <c r="DJ6" s="78">
        <f t="shared" si="10"/>
        <v>39.770000000000003</v>
      </c>
      <c r="DK6" s="78">
        <f t="shared" si="10"/>
        <v>42.15</v>
      </c>
      <c r="DL6" s="78">
        <f t="shared" si="10"/>
        <v>44.44</v>
      </c>
      <c r="DM6" s="78">
        <f t="shared" si="10"/>
        <v>46.71</v>
      </c>
      <c r="DN6" s="78">
        <f t="shared" si="10"/>
        <v>24.68</v>
      </c>
      <c r="DO6" s="78">
        <f t="shared" si="10"/>
        <v>24.68</v>
      </c>
      <c r="DP6" s="78">
        <f t="shared" si="10"/>
        <v>21.36</v>
      </c>
      <c r="DQ6" s="78">
        <f t="shared" si="10"/>
        <v>22.79</v>
      </c>
      <c r="DR6" s="78">
        <f t="shared" si="10"/>
        <v>24.8</v>
      </c>
      <c r="DS6" s="70" t="str">
        <f>IF(DS7="","",IF(DS7="-","【-】","【"&amp;SUBSTITUTE(TEXT(DS7,"#,##0.00"),"-","△")&amp;"】"))</f>
        <v>【28.00】</v>
      </c>
      <c r="DT6" s="70">
        <f t="shared" ref="DT6:EC6" si="11">IF(DT7="",NA(),DT7)</f>
        <v>0</v>
      </c>
      <c r="DU6" s="70">
        <f t="shared" si="11"/>
        <v>0</v>
      </c>
      <c r="DV6" s="70">
        <f t="shared" si="11"/>
        <v>0</v>
      </c>
      <c r="DW6" s="70">
        <f t="shared" si="11"/>
        <v>0</v>
      </c>
      <c r="DX6" s="70">
        <f t="shared" si="11"/>
        <v>0</v>
      </c>
      <c r="DY6" s="78">
        <f t="shared" si="11"/>
        <v>1.e-002</v>
      </c>
      <c r="DZ6" s="78">
        <f t="shared" si="11"/>
        <v>8.6199999999999992</v>
      </c>
      <c r="EA6" s="78">
        <f t="shared" si="11"/>
        <v>1.e-002</v>
      </c>
      <c r="EB6" s="78">
        <f t="shared" si="11"/>
        <v>1.e-002</v>
      </c>
      <c r="EC6" s="78">
        <f t="shared" si="11"/>
        <v>2.e-002</v>
      </c>
      <c r="ED6" s="70" t="str">
        <f>IF(ED7="","",IF(ED7="-","【-】","【"&amp;SUBSTITUTE(TEXT(ED7,"#,##0.00"),"-","△")&amp;"】"))</f>
        <v>【0.03】</v>
      </c>
      <c r="EE6" s="70">
        <f t="shared" ref="EE6:EN6" si="12">IF(EE7="",NA(),EE7)</f>
        <v>0</v>
      </c>
      <c r="EF6" s="70">
        <f t="shared" si="12"/>
        <v>0</v>
      </c>
      <c r="EG6" s="70">
        <f t="shared" si="12"/>
        <v>0</v>
      </c>
      <c r="EH6" s="70">
        <f t="shared" si="12"/>
        <v>0</v>
      </c>
      <c r="EI6" s="70">
        <f t="shared" si="12"/>
        <v>0</v>
      </c>
      <c r="EJ6" s="78">
        <f t="shared" si="12"/>
        <v>0.13</v>
      </c>
      <c r="EK6" s="78">
        <f t="shared" si="12"/>
        <v>0.36</v>
      </c>
      <c r="EL6" s="78">
        <f t="shared" si="12"/>
        <v>0.39</v>
      </c>
      <c r="EM6" s="78">
        <f t="shared" si="12"/>
        <v>0.1</v>
      </c>
      <c r="EN6" s="78">
        <f t="shared" si="12"/>
        <v>8.e-002</v>
      </c>
      <c r="EO6" s="70" t="str">
        <f>IF(EO7="","",IF(EO7="-","【-】","【"&amp;SUBSTITUTE(TEXT(EO7,"#,##0.00"),"-","△")&amp;"】"))</f>
        <v>【0.13】</v>
      </c>
    </row>
    <row r="7" spans="1:148" s="55" customFormat="1">
      <c r="A7" s="56"/>
      <c r="B7" s="62">
        <v>2022</v>
      </c>
      <c r="C7" s="62">
        <v>22055</v>
      </c>
      <c r="D7" s="62">
        <v>46</v>
      </c>
      <c r="E7" s="62">
        <v>17</v>
      </c>
      <c r="F7" s="62">
        <v>4</v>
      </c>
      <c r="G7" s="62">
        <v>0</v>
      </c>
      <c r="H7" s="62" t="s">
        <v>97</v>
      </c>
      <c r="I7" s="62" t="s">
        <v>98</v>
      </c>
      <c r="J7" s="62" t="s">
        <v>99</v>
      </c>
      <c r="K7" s="62" t="s">
        <v>12</v>
      </c>
      <c r="L7" s="62" t="s">
        <v>100</v>
      </c>
      <c r="M7" s="62" t="s">
        <v>101</v>
      </c>
      <c r="N7" s="71" t="s">
        <v>102</v>
      </c>
      <c r="O7" s="71">
        <v>78.150000000000006</v>
      </c>
      <c r="P7" s="71">
        <v>1.33</v>
      </c>
      <c r="Q7" s="71">
        <v>91.3</v>
      </c>
      <c r="R7" s="71">
        <v>3132</v>
      </c>
      <c r="S7" s="71">
        <v>51637</v>
      </c>
      <c r="T7" s="71">
        <v>404.2</v>
      </c>
      <c r="U7" s="71">
        <v>127.75</v>
      </c>
      <c r="V7" s="71">
        <v>683</v>
      </c>
      <c r="W7" s="71">
        <v>0.67</v>
      </c>
      <c r="X7" s="71">
        <v>1019.4</v>
      </c>
      <c r="Y7" s="71">
        <v>77.56</v>
      </c>
      <c r="Z7" s="71">
        <v>76.03</v>
      </c>
      <c r="AA7" s="71">
        <v>74.569999999999993</v>
      </c>
      <c r="AB7" s="71">
        <v>76.61</v>
      </c>
      <c r="AC7" s="71">
        <v>62.01</v>
      </c>
      <c r="AD7" s="71">
        <v>101.72</v>
      </c>
      <c r="AE7" s="71">
        <v>102.73</v>
      </c>
      <c r="AF7" s="71">
        <v>105.78</v>
      </c>
      <c r="AG7" s="71">
        <v>106.09</v>
      </c>
      <c r="AH7" s="71">
        <v>106.44</v>
      </c>
      <c r="AI7" s="71">
        <v>104.54</v>
      </c>
      <c r="AJ7" s="71">
        <v>1943.97</v>
      </c>
      <c r="AK7" s="71">
        <v>2235.41</v>
      </c>
      <c r="AL7" s="71">
        <v>2506.83</v>
      </c>
      <c r="AM7" s="71">
        <v>2823.5</v>
      </c>
      <c r="AN7" s="71">
        <v>3253.22</v>
      </c>
      <c r="AO7" s="71">
        <v>112.88</v>
      </c>
      <c r="AP7" s="71">
        <v>94.97</v>
      </c>
      <c r="AQ7" s="71">
        <v>63.96</v>
      </c>
      <c r="AR7" s="71">
        <v>69.42</v>
      </c>
      <c r="AS7" s="71">
        <v>72.86</v>
      </c>
      <c r="AT7" s="71">
        <v>65.930000000000007</v>
      </c>
      <c r="AU7" s="71">
        <v>76.819999999999993</v>
      </c>
      <c r="AV7" s="71">
        <v>75.3</v>
      </c>
      <c r="AW7" s="71">
        <v>73.83</v>
      </c>
      <c r="AX7" s="71">
        <v>72.569999999999993</v>
      </c>
      <c r="AY7" s="71">
        <v>71</v>
      </c>
      <c r="AZ7" s="71">
        <v>49.18</v>
      </c>
      <c r="BA7" s="71">
        <v>47.72</v>
      </c>
      <c r="BB7" s="71">
        <v>44.24</v>
      </c>
      <c r="BC7" s="71">
        <v>43.07</v>
      </c>
      <c r="BD7" s="71">
        <v>45.42</v>
      </c>
      <c r="BE7" s="71">
        <v>44.25</v>
      </c>
      <c r="BF7" s="71">
        <v>0</v>
      </c>
      <c r="BG7" s="71">
        <v>0</v>
      </c>
      <c r="BH7" s="71">
        <v>0</v>
      </c>
      <c r="BI7" s="71">
        <v>0</v>
      </c>
      <c r="BJ7" s="71">
        <v>0</v>
      </c>
      <c r="BK7" s="71">
        <v>1194.1500000000001</v>
      </c>
      <c r="BL7" s="71">
        <v>1206.79</v>
      </c>
      <c r="BM7" s="71">
        <v>1258.43</v>
      </c>
      <c r="BN7" s="71">
        <v>1163.75</v>
      </c>
      <c r="BO7" s="71">
        <v>1195.47</v>
      </c>
      <c r="BP7" s="71">
        <v>1182.1099999999999</v>
      </c>
      <c r="BQ7" s="71">
        <v>37.61</v>
      </c>
      <c r="BR7" s="71">
        <v>36.229999999999997</v>
      </c>
      <c r="BS7" s="71">
        <v>37.04</v>
      </c>
      <c r="BT7" s="71">
        <v>35.72</v>
      </c>
      <c r="BU7" s="71">
        <v>44.6</v>
      </c>
      <c r="BV7" s="71">
        <v>72.260000000000005</v>
      </c>
      <c r="BW7" s="71">
        <v>71.84</v>
      </c>
      <c r="BX7" s="71">
        <v>73.36</v>
      </c>
      <c r="BY7" s="71">
        <v>72.599999999999994</v>
      </c>
      <c r="BZ7" s="71">
        <v>69.430000000000007</v>
      </c>
      <c r="CA7" s="71">
        <v>73.78</v>
      </c>
      <c r="CB7" s="71">
        <v>423.04</v>
      </c>
      <c r="CC7" s="71">
        <v>437.33</v>
      </c>
      <c r="CD7" s="71">
        <v>426.07</v>
      </c>
      <c r="CE7" s="71">
        <v>445.62</v>
      </c>
      <c r="CF7" s="71">
        <v>356.2</v>
      </c>
      <c r="CG7" s="71">
        <v>230.02</v>
      </c>
      <c r="CH7" s="71">
        <v>228.47</v>
      </c>
      <c r="CI7" s="71">
        <v>224.88</v>
      </c>
      <c r="CJ7" s="71">
        <v>228.64</v>
      </c>
      <c r="CK7" s="71">
        <v>239.46</v>
      </c>
      <c r="CL7" s="71">
        <v>220.62</v>
      </c>
      <c r="CM7" s="71">
        <v>14.57</v>
      </c>
      <c r="CN7" s="71">
        <v>13.57</v>
      </c>
      <c r="CO7" s="71">
        <v>14.14</v>
      </c>
      <c r="CP7" s="71">
        <v>13.57</v>
      </c>
      <c r="CQ7" s="71">
        <v>14.29</v>
      </c>
      <c r="CR7" s="71">
        <v>42.56</v>
      </c>
      <c r="CS7" s="71">
        <v>42.47</v>
      </c>
      <c r="CT7" s="71">
        <v>42.4</v>
      </c>
      <c r="CU7" s="71">
        <v>42.28</v>
      </c>
      <c r="CV7" s="71">
        <v>41.06</v>
      </c>
      <c r="CW7" s="71">
        <v>42.22</v>
      </c>
      <c r="CX7" s="71">
        <v>57.04</v>
      </c>
      <c r="CY7" s="71">
        <v>58.42</v>
      </c>
      <c r="CZ7" s="71">
        <v>53.4</v>
      </c>
      <c r="DA7" s="71">
        <v>53.56</v>
      </c>
      <c r="DB7" s="71">
        <v>53.15</v>
      </c>
      <c r="DC7" s="71">
        <v>83.32</v>
      </c>
      <c r="DD7" s="71">
        <v>83.75</v>
      </c>
      <c r="DE7" s="71">
        <v>84.19</v>
      </c>
      <c r="DF7" s="71">
        <v>84.34</v>
      </c>
      <c r="DG7" s="71">
        <v>84.34</v>
      </c>
      <c r="DH7" s="71">
        <v>85.67</v>
      </c>
      <c r="DI7" s="71">
        <v>37.200000000000003</v>
      </c>
      <c r="DJ7" s="71">
        <v>39.770000000000003</v>
      </c>
      <c r="DK7" s="71">
        <v>42.15</v>
      </c>
      <c r="DL7" s="71">
        <v>44.44</v>
      </c>
      <c r="DM7" s="71">
        <v>46.71</v>
      </c>
      <c r="DN7" s="71">
        <v>24.68</v>
      </c>
      <c r="DO7" s="71">
        <v>24.68</v>
      </c>
      <c r="DP7" s="71">
        <v>21.36</v>
      </c>
      <c r="DQ7" s="71">
        <v>22.79</v>
      </c>
      <c r="DR7" s="71">
        <v>24.8</v>
      </c>
      <c r="DS7" s="71">
        <v>28</v>
      </c>
      <c r="DT7" s="71">
        <v>0</v>
      </c>
      <c r="DU7" s="71">
        <v>0</v>
      </c>
      <c r="DV7" s="71">
        <v>0</v>
      </c>
      <c r="DW7" s="71">
        <v>0</v>
      </c>
      <c r="DX7" s="71">
        <v>0</v>
      </c>
      <c r="DY7" s="71">
        <v>1.e-002</v>
      </c>
      <c r="DZ7" s="71">
        <v>8.6199999999999992</v>
      </c>
      <c r="EA7" s="71">
        <v>1.e-002</v>
      </c>
      <c r="EB7" s="71">
        <v>1.e-002</v>
      </c>
      <c r="EC7" s="71">
        <v>2.e-002</v>
      </c>
      <c r="ED7" s="71">
        <v>3.e-002</v>
      </c>
      <c r="EE7" s="71">
        <v>0</v>
      </c>
      <c r="EF7" s="71">
        <v>0</v>
      </c>
      <c r="EG7" s="71">
        <v>0</v>
      </c>
      <c r="EH7" s="71">
        <v>0</v>
      </c>
      <c r="EI7" s="71">
        <v>0</v>
      </c>
      <c r="EJ7" s="71">
        <v>0.13</v>
      </c>
      <c r="EK7" s="71">
        <v>0.36</v>
      </c>
      <c r="EL7" s="71">
        <v>0.39</v>
      </c>
      <c r="EM7" s="71">
        <v>0.1</v>
      </c>
      <c r="EN7" s="71">
        <v>8.e-002</v>
      </c>
      <c r="EO7" s="71">
        <v>0.13</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33</v>
      </c>
      <c r="B10" s="63">
        <f>DATEVALUE($B7+12-B11&amp;"/1/"&amp;B12)</f>
        <v>47484</v>
      </c>
      <c r="C10" s="64">
        <f>DATEVALUE($B7+12-C11&amp;"/1/"&amp;C12)</f>
        <v>47849</v>
      </c>
      <c r="D10" s="64">
        <f>DATEVALUE($B7+12-D11&amp;"/1/"&amp;D12)</f>
        <v>48215</v>
      </c>
      <c r="E10" s="64">
        <f>DATEVALUE($B7+12-E11&amp;"/1/"&amp;E12)</f>
        <v>48582</v>
      </c>
      <c r="F10" s="64">
        <f>DATEVALUE($B7+12-F11&amp;"/1/"&amp;F12)</f>
        <v>48948</v>
      </c>
    </row>
    <row r="11" spans="1:148">
      <c r="B11">
        <v>4</v>
      </c>
      <c r="C11">
        <v>3</v>
      </c>
      <c r="D11">
        <v>2</v>
      </c>
      <c r="E11">
        <v>1</v>
      </c>
      <c r="F11">
        <v>0</v>
      </c>
      <c r="G11" t="s">
        <v>108</v>
      </c>
    </row>
    <row r="12" spans="1:148">
      <c r="B12">
        <v>1</v>
      </c>
      <c r="C12">
        <v>1</v>
      </c>
      <c r="D12">
        <v>2</v>
      </c>
      <c r="E12">
        <v>3</v>
      </c>
      <c r="F12">
        <v>4</v>
      </c>
      <c r="G12" t="s">
        <v>109</v>
      </c>
    </row>
    <row r="13" spans="1:148">
      <c r="B13" t="s">
        <v>110</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2023-12-12T00:53:39Z</dcterms:created>
  <dcterms:modified xsi:type="dcterms:W3CDTF">2024-01-18T07:41:08Z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2024-01-18T07:41:08Z</vt:filetime>
  </property>
</Properties>
</file>