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uro-ad.local\share$\上下水道課\6304_経理係\01 上水道事業\●　調査回答\1月　経営比較分析表\R05\R06.01.25締切　R04経営比較分析表\03農集排\★記入用\"/>
    </mc:Choice>
  </mc:AlternateContent>
  <workbookProtection workbookAlgorithmName="SHA-512" workbookHashValue="qWVkTOxOQGXfIiupJI1DtZxpkc3T/eziSy70dXKFDesfVjg3wfFHeFF04HJOI+7QFfMhyKoWqUN2WQB9F0XBcg==" workbookSaltValue="EllIBnczmVzJkoFNS79F0A==" workbookSpinCount="100000" lockStructure="1"/>
  <bookViews>
    <workbookView xWindow="0" yWindow="0" windowWidth="28800" windowHeight="114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<sst xmlns="http://schemas.openxmlformats.org/spreadsheetml/2006/main" count="236" uniqueCount="118">
  <si>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</si>
  <si>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</si>
  <si>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</si>
  <si>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</si>
  <si>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</si>
  <si>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</si>
  <si>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</si>
  <si>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</si>
  <si>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</si>
  <si>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</si>
  <si>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</si>
  <si>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</si>
  <si>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</si>
  <si>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</si>
  <si>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</si>
  <si>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</si>
  <si>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</si>
  <si>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</si>
  <si>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</si>
  <si>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</si>
  <si>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</si>
  <si>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</si>
  <si>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</si>
  <si>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</si>
  <si>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</si>
  <si>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</si>
  <si>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</si>
  <si>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</si>
  <si>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</si>
  <si>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</si>
  <si>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</si>
  <si>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</si>
  <si>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</si>
  <si>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</si>
  <si>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</si>
  <si>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</si>
  <si>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</si>
  <si>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</si>
  <si>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</si>
  <si>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</si>
  <si>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</si>
  <si>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</si>
  <si>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</si>
  <si>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</si>
  <si>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</si>
  <si>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</si>
  <si>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</si>
  <si>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</si>
  <si>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</si>
  <si>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</si>
  <si>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</si>
  <si>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</si>
  <si>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</si>
  <si>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</si>
  <si>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</si>
  <si>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</si>
  <si>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</si>
  <si>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</si>
  <si>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</si>
  <si>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</si>
  <si>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</si>
  <si>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</si>
  <si>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</si>
  <si>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</si>
  <si>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</si>
  <si>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</si>
  <si>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</si>
  <si>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</si>
  <si>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</si>
  <si>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</si>
  <si>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</si>
  <si>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</si>
  <si>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</si>
  <si>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</si>
  <si>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</si>
  <si>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</si>
  <si>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</si>
  <si>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</si>
  <si>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</si>
  <si>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</si>
  <si>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</si>
  <si>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</si>
  <si>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</si>
  <si>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</si>
  <si>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</si>
  <si>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</si>
  <si>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</si>
  <si>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</si>
  <si>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</si>
  <si>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</si>
  <si>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</si>
  <si>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</si>
  <si>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</si>
  <si>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</si>
  <si>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</si>
  <si>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</si>
  <si>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</si>
  <si>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黒石市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</si>
  <si>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</si>
  <si>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</si>
  <si>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</si>
  <si>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</si>
  <si>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</si>
  <si>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</si>
  <si>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</si>
  <si>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</si>
  <si>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</si>
  <si>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</si>
  <si>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</si>
  <si>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</si>
  <si>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</si>
  <si>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</si>
  <si>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</si>
  <si>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</si>
  <si>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</si>
  <si>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当市の農業集落排水事業は、人口減少に伴い使用料収入が減少しており、使用料収入のみでは財源が足りず、多額の一般会計繰入金により賄っている。
　経常収支比率は、徐々に上昇してはいるものの以前として100％を下回っており、なおかつ経費回収率の低さからみても、事業経営について、使用料以外の収入に依存している状態である。
　また、事業の規模に比して企業債残高が多く、償還により残高を減らしてはいるものの、企業債残高対事業規模比率は高止まりしている。ただし、令和５年度を１つの山場として、令和６年度以降は償還金額は大幅に減少する予定である。
　処理区域内人口も年々着実に減少しており、今後も有収水量の増加は見込めないため、合併処理浄化槽への切替えを行うなど、事業の存廃に関わる検討が必要である。</t>
    <rPh sb="1" eb="3">
      <t>トウシ</t>
    </rPh>
    <rPh sb="4" eb="12">
      <t>ノウギョウシュウラクハイスイジギョウ</t>
    </rPh>
    <rPh sb="14" eb="18">
      <t>ジンコウゲンショウ</t>
    </rPh>
    <rPh sb="19" eb="20">
      <t>トモナ</t>
    </rPh>
    <rPh sb="21" eb="26">
      <t>シヨウリョウシュウニュウ</t>
    </rPh>
    <rPh sb="27" eb="29">
      <t>ゲンショウ</t>
    </rPh>
    <rPh sb="34" eb="39">
      <t>シヨウリョウシュウニュウ</t>
    </rPh>
    <rPh sb="43" eb="45">
      <t>ザイゲン</t>
    </rPh>
    <rPh sb="46" eb="47">
      <t>タ</t>
    </rPh>
    <rPh sb="50" eb="52">
      <t>タガク</t>
    </rPh>
    <rPh sb="53" eb="60">
      <t>イッパンカイケイクリイレキン</t>
    </rPh>
    <rPh sb="63" eb="64">
      <t>マカナ</t>
    </rPh>
    <rPh sb="71" eb="77">
      <t>ケイジョウシュウシヒリツ</t>
    </rPh>
    <rPh sb="79" eb="81">
      <t>ジョジョ</t>
    </rPh>
    <rPh sb="82" eb="84">
      <t>ジョウショウ</t>
    </rPh>
    <rPh sb="92" eb="94">
      <t>イゼン</t>
    </rPh>
    <rPh sb="102" eb="104">
      <t>シタマワ</t>
    </rPh>
    <rPh sb="113" eb="118">
      <t>ケイヒカイシュウリツ</t>
    </rPh>
    <rPh sb="119" eb="120">
      <t>ヒク</t>
    </rPh>
    <rPh sb="127" eb="129">
      <t>ジギョウ</t>
    </rPh>
    <rPh sb="129" eb="131">
      <t>ケイエイ</t>
    </rPh>
    <rPh sb="136" eb="141">
      <t>シヨウリョウイガイ</t>
    </rPh>
    <rPh sb="142" eb="144">
      <t>シュウニュウ</t>
    </rPh>
    <rPh sb="145" eb="147">
      <t>イゾン</t>
    </rPh>
    <rPh sb="151" eb="153">
      <t>ジョウタイ</t>
    </rPh>
    <rPh sb="268" eb="273">
      <t>ショリクイキナイ</t>
    </rPh>
    <rPh sb="273" eb="275">
      <t>ジンコウ</t>
    </rPh>
    <rPh sb="276" eb="280">
      <t>ネンネンチャクジツ</t>
    </rPh>
    <rPh sb="281" eb="283">
      <t>ゲンショウ</t>
    </rPh>
    <rPh sb="288" eb="290">
      <t>コンゴ</t>
    </rPh>
    <rPh sb="291" eb="295">
      <t>ユウシュウスイリョウ</t>
    </rPh>
    <rPh sb="296" eb="298">
      <t>ゾウカ</t>
    </rPh>
    <rPh sb="299" eb="301">
      <t>ミコ</t>
    </rPh>
    <rPh sb="307" eb="314">
      <t>ガッペイショリジョウカソウ</t>
    </rPh>
    <rPh sb="316" eb="318">
      <t>キリカ</t>
    </rPh>
    <rPh sb="320" eb="321">
      <t>オコナ</t>
    </rPh>
    <rPh sb="328" eb="330">
      <t>ゾンハイ</t>
    </rPh>
    <phoneticPr fontId="4"/>
  </si>
  <si>
    <t>　現時点でも多額の一般会計繰入金に頼った状態で経営は厳しく、今後も使用料収入の増加が見込めないとすると、経営状況の更なる悪化が予想される。
　今後は合併処理浄化槽への切替えなどを検討するなど、事業の存廃に関する審議が必要となる。</t>
    <rPh sb="1" eb="4">
      <t>ゲンジテン</t>
    </rPh>
    <rPh sb="6" eb="8">
      <t>タガク</t>
    </rPh>
    <rPh sb="9" eb="13">
      <t>イッパンカイケイ</t>
    </rPh>
    <rPh sb="13" eb="16">
      <t>クリイレキン</t>
    </rPh>
    <rPh sb="17" eb="18">
      <t>タヨ</t>
    </rPh>
    <rPh sb="20" eb="22">
      <t>ジョウタイ</t>
    </rPh>
    <rPh sb="23" eb="25">
      <t>ケイエイ</t>
    </rPh>
    <rPh sb="26" eb="27">
      <t>キビ</t>
    </rPh>
    <rPh sb="30" eb="32">
      <t>コンゴ</t>
    </rPh>
    <rPh sb="33" eb="38">
      <t>シヨウリョウシュウニュウ</t>
    </rPh>
    <rPh sb="39" eb="41">
      <t>ゾウカ</t>
    </rPh>
    <rPh sb="42" eb="44">
      <t>ミコ</t>
    </rPh>
    <rPh sb="52" eb="56">
      <t>ケイエイジョウキョウ</t>
    </rPh>
    <rPh sb="57" eb="58">
      <t>サラ</t>
    </rPh>
    <rPh sb="60" eb="62">
      <t>アッカ</t>
    </rPh>
    <rPh sb="63" eb="65">
      <t>ヨソウ</t>
    </rPh>
    <rPh sb="71" eb="73">
      <t>コンゴ</t>
    </rPh>
    <rPh sb="74" eb="81">
      <t>ガッペイショリジョウカソウ</t>
    </rPh>
    <rPh sb="83" eb="85">
      <t>キリカエ</t>
    </rPh>
    <rPh sb="89" eb="91">
      <t>ケントウ</t>
    </rPh>
    <rPh sb="96" eb="98">
      <t>ジギョウ</t>
    </rPh>
    <rPh sb="99" eb="100">
      <t>ゾン</t>
    </rPh>
    <rPh sb="100" eb="101">
      <t>ハイ</t>
    </rPh>
    <rPh sb="102" eb="103">
      <t>カン</t>
    </rPh>
    <rPh sb="105" eb="107">
      <t>シンギ</t>
    </rPh>
    <rPh sb="108" eb="110">
      <t>ヒツヨウ</t>
    </rPh>
    <phoneticPr fontId="4"/>
  </si>
  <si>
    <t>　当市の農業集落排水事業は、平成９年４月１日供用開始であり、管渠等の法定耐用年数までには至っていないため、現在のところ老朽化による更新は行っていない。
　経費回収率や汚水処理原価などが類似団体平均と大きく乖離しており、なおかつ改善の見込みが少ないことから考えると、現在の施設の維持管理に努め、今後も管渠等の更新は予定しない方針である。</t>
    <rPh sb="1" eb="3">
      <t>トウシ</t>
    </rPh>
    <rPh sb="4" eb="12">
      <t>ノウギョウシュウラクハイスイジギョウ</t>
    </rPh>
    <rPh sb="14" eb="16">
      <t>ヘイセイ</t>
    </rPh>
    <rPh sb="17" eb="18">
      <t>ネン</t>
    </rPh>
    <rPh sb="19" eb="20">
      <t>ガツ</t>
    </rPh>
    <rPh sb="21" eb="22">
      <t>ニチ</t>
    </rPh>
    <rPh sb="22" eb="26">
      <t>キョウヨウカイシ</t>
    </rPh>
    <rPh sb="30" eb="32">
      <t>カンキョ</t>
    </rPh>
    <rPh sb="32" eb="33">
      <t>ナド</t>
    </rPh>
    <rPh sb="34" eb="40">
      <t>ホウテイタイヨウネンスウ</t>
    </rPh>
    <rPh sb="44" eb="45">
      <t>イタ</t>
    </rPh>
    <rPh sb="53" eb="55">
      <t>ゲンザイ</t>
    </rPh>
    <rPh sb="59" eb="62">
      <t>ロウキュウカ</t>
    </rPh>
    <rPh sb="65" eb="67">
      <t>コウシン</t>
    </rPh>
    <rPh sb="68" eb="69">
      <t>オコナ</t>
    </rPh>
    <rPh sb="77" eb="82">
      <t>ケイヒカイシュウリツ</t>
    </rPh>
    <rPh sb="83" eb="89">
      <t>オスイショリゲンカ</t>
    </rPh>
    <rPh sb="92" eb="96">
      <t>ルイジダンタイ</t>
    </rPh>
    <rPh sb="96" eb="98">
      <t>ヘイキン</t>
    </rPh>
    <rPh sb="99" eb="100">
      <t>オオ</t>
    </rPh>
    <rPh sb="102" eb="104">
      <t>カイリ</t>
    </rPh>
    <rPh sb="113" eb="115">
      <t>カイゼン</t>
    </rPh>
    <rPh sb="116" eb="118">
      <t>ミコ</t>
    </rPh>
    <rPh sb="120" eb="121">
      <t>スク</t>
    </rPh>
    <rPh sb="127" eb="128">
      <t>カンガ</t>
    </rPh>
    <rPh sb="132" eb="134">
      <t>ゲンザイ</t>
    </rPh>
    <rPh sb="135" eb="137">
      <t>シセツ</t>
    </rPh>
    <rPh sb="138" eb="142">
      <t>イジカンリ</t>
    </rPh>
    <rPh sb="143" eb="144">
      <t>ツト</t>
    </rPh>
    <rPh sb="146" eb="148">
      <t>コンゴ</t>
    </rPh>
    <rPh sb="149" eb="151">
      <t>カンキョ</t>
    </rPh>
    <rPh sb="151" eb="152">
      <t>ナド</t>
    </rPh>
    <rPh sb="153" eb="155">
      <t>コウシン</t>
    </rPh>
    <rPh sb="156" eb="158">
      <t>ヨテイ</t>
    </rPh>
    <rPh sb="161" eb="163">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</si>
</sst>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67-404F-989B-F0BFE612C56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867-404F-989B-F0BFE612C56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48.81</c:v>
                </c:pt>
                <c:pt idx="1">
                  <c:v>47.62</c:v>
                </c:pt>
                <c:pt idx="2">
                  <c:v>46.43</c:v>
                </c:pt>
                <c:pt idx="3">
                  <c:v>45.24</c:v>
                </c:pt>
                <c:pt idx="4">
                  <c:v>46.43</c:v>
                </c:pt>
              </c:numCache>
            </c:numRef>
          </c:val>
          <c:extLst>
            <c:ext xmlns:c16="http://schemas.microsoft.com/office/drawing/2014/chart" uri="{C3380CC4-5D6E-409C-BE32-E72D297353CC}">
              <c16:uniqueId val="{00000000-B415-4028-A219-206738E56D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B415-4028-A219-206738E56D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90.83</c:v>
                </c:pt>
                <c:pt idx="1">
                  <c:v>90.43</c:v>
                </c:pt>
                <c:pt idx="2">
                  <c:v>94.55</c:v>
                </c:pt>
                <c:pt idx="3">
                  <c:v>91.67</c:v>
                </c:pt>
                <c:pt idx="4">
                  <c:v>92.23</c:v>
                </c:pt>
              </c:numCache>
            </c:numRef>
          </c:val>
          <c:extLst>
            <c:ext xmlns:c16="http://schemas.microsoft.com/office/drawing/2014/chart" uri="{C3380CC4-5D6E-409C-BE32-E72D297353CC}">
              <c16:uniqueId val="{00000000-3134-4D28-8B17-E960FE5CC0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3134-4D28-8B17-E960FE5CC0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71.78</c:v>
                </c:pt>
                <c:pt idx="1">
                  <c:v>74.42</c:v>
                </c:pt>
                <c:pt idx="2">
                  <c:v>79.47</c:v>
                </c:pt>
                <c:pt idx="3">
                  <c:v>82.12</c:v>
                </c:pt>
                <c:pt idx="4">
                  <c:v>81.25</c:v>
                </c:pt>
              </c:numCache>
            </c:numRef>
          </c:val>
          <c:extLst>
            <c:ext xmlns:c16="http://schemas.microsoft.com/office/drawing/2014/chart" uri="{C3380CC4-5D6E-409C-BE32-E72D297353CC}">
              <c16:uniqueId val="{00000000-2903-49CF-AA15-80FE228C08F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3-49CF-AA15-80FE228C08F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7B-4EF0-9F97-6438848E523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B-4EF0-9F97-6438848E523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8-4C3A-8E4A-7CE0F050842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8-4C3A-8E4A-7CE0F050842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60-47E4-9986-18B749FE26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60-47E4-9986-18B749FE26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B3-463A-8AA6-CCC661F9ED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B3-463A-8AA6-CCC661F9ED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3089.66</c:v>
                </c:pt>
                <c:pt idx="1">
                  <c:v>3151.5</c:v>
                </c:pt>
                <c:pt idx="2">
                  <c:v>3092.78</c:v>
                </c:pt>
                <c:pt idx="3">
                  <c:v>2728.07</c:v>
                </c:pt>
                <c:pt idx="4">
                  <c:v>2628.02</c:v>
                </c:pt>
              </c:numCache>
            </c:numRef>
          </c:val>
          <c:extLst>
            <c:ext xmlns:c16="http://schemas.microsoft.com/office/drawing/2014/chart" uri="{C3380CC4-5D6E-409C-BE32-E72D297353CC}">
              <c16:uniqueId val="{00000000-FF56-44A8-A633-915C5D654D1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FF56-44A8-A633-915C5D654D1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32.78</c:v>
                </c:pt>
                <c:pt idx="1">
                  <c:v>24.94</c:v>
                </c:pt>
                <c:pt idx="2">
                  <c:v>21.04</c:v>
                </c:pt>
                <c:pt idx="3">
                  <c:v>29.26</c:v>
                </c:pt>
                <c:pt idx="4">
                  <c:v>26.83</c:v>
                </c:pt>
              </c:numCache>
            </c:numRef>
          </c:val>
          <c:extLst>
            <c:ext xmlns:c16="http://schemas.microsoft.com/office/drawing/2014/chart" uri="{C3380CC4-5D6E-409C-BE32-E72D297353CC}">
              <c16:uniqueId val="{00000000-C504-492F-9E10-324D551C0E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C504-492F-9E10-324D551C0E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672.53</c:v>
                </c:pt>
                <c:pt idx="1">
                  <c:v>876.96</c:v>
                </c:pt>
                <c:pt idx="2">
                  <c:v>1031.18</c:v>
                </c:pt>
                <c:pt idx="3">
                  <c:v>803.28</c:v>
                </c:pt>
                <c:pt idx="4">
                  <c:v>827.88</c:v>
                </c:pt>
              </c:numCache>
            </c:numRef>
          </c:val>
          <c:extLst>
            <c:ext xmlns:c16="http://schemas.microsoft.com/office/drawing/2014/chart" uri="{C3380CC4-5D6E-409C-BE32-E72D297353CC}">
              <c16:uniqueId val="{00000000-5521-4167-997C-6347929FB2D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5521-4167-997C-6347929FB2D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黒石市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31557</v>
      </c>
      <c r="AM8" s="37"/>
      <c r="AN8" s="37"/>
      <c r="AO8" s="37"/>
      <c r="AP8" s="37"/>
      <c r="AQ8" s="37"/>
      <c r="AR8" s="37"/>
      <c r="AS8" s="37"/>
      <c r="AT8" s="38">
        <f>データ!T6</f>
        <v>217.05</v>
      </c>
      <c r="AU8" s="38"/>
      <c r="AV8" s="38"/>
      <c r="AW8" s="38"/>
      <c r="AX8" s="38"/>
      <c r="AY8" s="38"/>
      <c r="AZ8" s="38"/>
      <c r="BA8" s="38"/>
      <c r="BB8" s="38">
        <f>データ!U6</f>
        <v>145.38999999999999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0.33</v>
      </c>
      <c r="Q10" s="38"/>
      <c r="R10" s="38"/>
      <c r="S10" s="38"/>
      <c r="T10" s="38"/>
      <c r="U10" s="38"/>
      <c r="V10" s="38"/>
      <c r="W10" s="38">
        <f>データ!Q6</f>
        <v>52.79</v>
      </c>
      <c r="X10" s="38"/>
      <c r="Y10" s="38"/>
      <c r="Z10" s="38"/>
      <c r="AA10" s="38"/>
      <c r="AB10" s="38"/>
      <c r="AC10" s="38"/>
      <c r="AD10" s="37">
        <f>データ!R6</f>
        <v>4045</v>
      </c>
      <c r="AE10" s="37"/>
      <c r="AF10" s="37"/>
      <c r="AG10" s="37"/>
      <c r="AH10" s="37"/>
      <c r="AI10" s="37"/>
      <c r="AJ10" s="37"/>
      <c r="AK10" s="2"/>
      <c r="AL10" s="37">
        <f>データ!V6</f>
        <v>103</v>
      </c>
      <c r="AM10" s="37"/>
      <c r="AN10" s="37"/>
      <c r="AO10" s="37"/>
      <c r="AP10" s="37"/>
      <c r="AQ10" s="37"/>
      <c r="AR10" s="37"/>
      <c r="AS10" s="37"/>
      <c r="AT10" s="38">
        <f>データ!W6</f>
        <v>0.16</v>
      </c>
      <c r="AU10" s="38"/>
      <c r="AV10" s="38"/>
      <c r="AW10" s="38"/>
      <c r="AX10" s="38"/>
      <c r="AY10" s="38"/>
      <c r="AZ10" s="38"/>
      <c r="BA10" s="38"/>
      <c r="BB10" s="38">
        <f>データ!X6</f>
        <v>643.75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5zMKNjT1IuPXPHJYw6GPStK0PA2Qn6QLXEgzxnEX+/y8PmL84zz9iEGVUg3xi7FOkjrY1Y70/iLeR9/fvHkQXw==" saltValue="o5peunkM0mJZDoci3Ugl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22047</v>
      </c>
      <c r="D6" s="19">
        <f t="shared" si="3"/>
        <v>47</v>
      </c>
      <c r="E6" s="19">
        <f t="shared" si="3"/>
        <v>17</v>
      </c>
      <c r="F6" s="19">
        <f t="shared" si="3"/>
        <v>5</v>
      </c>
      <c r="G6" s="19">
        <f t="shared" si="3"/>
        <v>0</v>
      </c>
      <c r="H6" s="19" t="str">
        <f t="shared" si="3"/>
        <v>青森県　黒石市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0.33</v>
      </c>
      <c r="Q6" s="20">
        <f t="shared" si="3"/>
        <v>52.79</v>
      </c>
      <c r="R6" s="20">
        <f t="shared" si="3"/>
        <v>4045</v>
      </c>
      <c r="S6" s="20">
        <f t="shared" si="3"/>
        <v>31557</v>
      </c>
      <c r="T6" s="20">
        <f t="shared" si="3"/>
        <v>217.05</v>
      </c>
      <c r="U6" s="20">
        <f t="shared" si="3"/>
        <v>145.38999999999999</v>
      </c>
      <c r="V6" s="20">
        <f t="shared" si="3"/>
        <v>103</v>
      </c>
      <c r="W6" s="20">
        <f t="shared" si="3"/>
        <v>0.16</v>
      </c>
      <c r="X6" s="20">
        <f t="shared" si="3"/>
        <v>643.75</v>
      </c>
      <c r="Y6" s="21">
        <f>IF(Y7="",NA(),Y7)</f>
        <v>71.78</v>
      </c>
      <c r="Z6" s="21">
        <f t="shared" ref="Z6:AH6" si="4">IF(Z7="",NA(),Z7)</f>
        <v>74.42</v>
      </c>
      <c r="AA6" s="21">
        <f t="shared" si="4"/>
        <v>79.47</v>
      </c>
      <c r="AB6" s="21">
        <f t="shared" si="4"/>
        <v>82.12</v>
      </c>
      <c r="AC6" s="21">
        <f t="shared" si="4"/>
        <v>81.25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3089.66</v>
      </c>
      <c r="BG6" s="21">
        <f t="shared" ref="BG6:BO6" si="7">IF(BG7="",NA(),BG7)</f>
        <v>3151.5</v>
      </c>
      <c r="BH6" s="21">
        <f t="shared" si="7"/>
        <v>3092.78</v>
      </c>
      <c r="BI6" s="21">
        <f t="shared" si="7"/>
        <v>2728.07</v>
      </c>
      <c r="BJ6" s="21">
        <f t="shared" si="7"/>
        <v>2628.02</v>
      </c>
      <c r="BK6" s="21">
        <f t="shared" si="7"/>
        <v>789.46</v>
      </c>
      <c r="BL6" s="21">
        <f t="shared" si="7"/>
        <v>826.83</v>
      </c>
      <c r="BM6" s="21">
        <f t="shared" si="7"/>
        <v>867.83</v>
      </c>
      <c r="BN6" s="21">
        <f t="shared" si="7"/>
        <v>791.76</v>
      </c>
      <c r="BO6" s="21">
        <f t="shared" si="7"/>
        <v>900.82</v>
      </c>
      <c r="BP6" s="20" t="str">
        <f>IF(BP7="","",IF(BP7="-","【-】","【"&amp;SUBSTITUTE(TEXT(BP7,"#,##0.00"),"-","△")&amp;"】"))</f>
        <v>【809.19】</v>
      </c>
      <c r="BQ6" s="21">
        <f>IF(BQ7="",NA(),BQ7)</f>
        <v>32.78</v>
      </c>
      <c r="BR6" s="21">
        <f t="shared" ref="BR6:BZ6" si="8">IF(BR7="",NA(),BR7)</f>
        <v>24.94</v>
      </c>
      <c r="BS6" s="21">
        <f t="shared" si="8"/>
        <v>21.04</v>
      </c>
      <c r="BT6" s="21">
        <f t="shared" si="8"/>
        <v>29.26</v>
      </c>
      <c r="BU6" s="21">
        <f t="shared" si="8"/>
        <v>26.83</v>
      </c>
      <c r="BV6" s="21">
        <f t="shared" si="8"/>
        <v>57.77</v>
      </c>
      <c r="BW6" s="21">
        <f t="shared" si="8"/>
        <v>57.31</v>
      </c>
      <c r="BX6" s="21">
        <f t="shared" si="8"/>
        <v>57.08</v>
      </c>
      <c r="BY6" s="21">
        <f t="shared" si="8"/>
        <v>56.26</v>
      </c>
      <c r="BZ6" s="21">
        <f t="shared" si="8"/>
        <v>52.94</v>
      </c>
      <c r="CA6" s="20" t="str">
        <f>IF(CA7="","",IF(CA7="-","【-】","【"&amp;SUBSTITUTE(TEXT(CA7,"#,##0.00"),"-","△")&amp;"】"))</f>
        <v>【57.02】</v>
      </c>
      <c r="CB6" s="21">
        <f>IF(CB7="",NA(),CB7)</f>
        <v>672.53</v>
      </c>
      <c r="CC6" s="21">
        <f t="shared" ref="CC6:CK6" si="9">IF(CC7="",NA(),CC7)</f>
        <v>876.96</v>
      </c>
      <c r="CD6" s="21">
        <f t="shared" si="9"/>
        <v>1031.18</v>
      </c>
      <c r="CE6" s="21">
        <f t="shared" si="9"/>
        <v>803.28</v>
      </c>
      <c r="CF6" s="21">
        <f t="shared" si="9"/>
        <v>827.88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48.81</v>
      </c>
      <c r="CN6" s="21">
        <f t="shared" ref="CN6:CV6" si="10">IF(CN7="",NA(),CN7)</f>
        <v>47.62</v>
      </c>
      <c r="CO6" s="21">
        <f t="shared" si="10"/>
        <v>46.43</v>
      </c>
      <c r="CP6" s="21">
        <f t="shared" si="10"/>
        <v>45.24</v>
      </c>
      <c r="CQ6" s="21">
        <f t="shared" si="10"/>
        <v>46.43</v>
      </c>
      <c r="CR6" s="21">
        <f t="shared" si="10"/>
        <v>50.68</v>
      </c>
      <c r="CS6" s="21">
        <f t="shared" si="10"/>
        <v>50.14</v>
      </c>
      <c r="CT6" s="21">
        <f t="shared" si="10"/>
        <v>54.83</v>
      </c>
      <c r="CU6" s="21">
        <f t="shared" si="10"/>
        <v>66.53</v>
      </c>
      <c r="CV6" s="21">
        <f t="shared" si="10"/>
        <v>52.35</v>
      </c>
      <c r="CW6" s="20" t="str">
        <f>IF(CW7="","",IF(CW7="-","【-】","【"&amp;SUBSTITUTE(TEXT(CW7,"#,##0.00"),"-","△")&amp;"】"))</f>
        <v>【52.55】</v>
      </c>
      <c r="CX6" s="21">
        <f>IF(CX7="",NA(),CX7)</f>
        <v>90.83</v>
      </c>
      <c r="CY6" s="21">
        <f t="shared" ref="CY6:DG6" si="11">IF(CY7="",NA(),CY7)</f>
        <v>90.43</v>
      </c>
      <c r="CZ6" s="21">
        <f t="shared" si="11"/>
        <v>94.55</v>
      </c>
      <c r="DA6" s="21">
        <f t="shared" si="11"/>
        <v>91.67</v>
      </c>
      <c r="DB6" s="21">
        <f t="shared" si="11"/>
        <v>92.23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22047</v>
      </c>
      <c r="D7" s="23">
        <v>47</v>
      </c>
      <c r="E7" s="23">
        <v>17</v>
      </c>
      <c r="F7" s="23">
        <v>5</v>
      </c>
      <c r="G7" s="23">
        <v>0</v>
      </c>
      <c r="H7" s="23" t="s">
        <v>97</v>
      </c>
      <c r="I7" s="23" t="s">
        <v>98</v>
      </c>
      <c r="J7" s="23" t="s">
        <v>99</v>
      </c>
      <c r="K7" s="23" t="s">
        <v>100</v>
      </c>
      <c r="L7" s="23" t="s">
        <v>101</v>
      </c>
      <c r="M7" s="23" t="s">
        <v>102</v>
      </c>
      <c r="N7" s="24" t="s">
        <v>103</v>
      </c>
      <c r="O7" s="24" t="s">
        <v>104</v>
      </c>
      <c r="P7" s="24">
        <v>0.33</v>
      </c>
      <c r="Q7" s="24">
        <v>52.79</v>
      </c>
      <c r="R7" s="24">
        <v>4045</v>
      </c>
      <c r="S7" s="24">
        <v>31557</v>
      </c>
      <c r="T7" s="24">
        <v>217.05</v>
      </c>
      <c r="U7" s="24">
        <v>145.38999999999999</v>
      </c>
      <c r="V7" s="24">
        <v>103</v>
      </c>
      <c r="W7" s="24">
        <v>0.16</v>
      </c>
      <c r="X7" s="24">
        <v>643.75</v>
      </c>
      <c r="Y7" s="24">
        <v>71.78</v>
      </c>
      <c r="Z7" s="24">
        <v>74.42</v>
      </c>
      <c r="AA7" s="24">
        <v>79.47</v>
      </c>
      <c r="AB7" s="24">
        <v>82.12</v>
      </c>
      <c r="AC7" s="24">
        <v>81.25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3089.66</v>
      </c>
      <c r="BG7" s="24">
        <v>3151.5</v>
      </c>
      <c r="BH7" s="24">
        <v>3092.78</v>
      </c>
      <c r="BI7" s="24">
        <v>2728.07</v>
      </c>
      <c r="BJ7" s="24">
        <v>2628.02</v>
      </c>
      <c r="BK7" s="24">
        <v>789.46</v>
      </c>
      <c r="BL7" s="24">
        <v>826.83</v>
      </c>
      <c r="BM7" s="24">
        <v>867.83</v>
      </c>
      <c r="BN7" s="24">
        <v>791.76</v>
      </c>
      <c r="BO7" s="24">
        <v>900.82</v>
      </c>
      <c r="BP7" s="24">
        <v>809.19</v>
      </c>
      <c r="BQ7" s="24">
        <v>32.78</v>
      </c>
      <c r="BR7" s="24">
        <v>24.94</v>
      </c>
      <c r="BS7" s="24">
        <v>21.04</v>
      </c>
      <c r="BT7" s="24">
        <v>29.26</v>
      </c>
      <c r="BU7" s="24">
        <v>26.83</v>
      </c>
      <c r="BV7" s="24">
        <v>57.77</v>
      </c>
      <c r="BW7" s="24">
        <v>57.31</v>
      </c>
      <c r="BX7" s="24">
        <v>57.08</v>
      </c>
      <c r="BY7" s="24">
        <v>56.26</v>
      </c>
      <c r="BZ7" s="24">
        <v>52.94</v>
      </c>
      <c r="CA7" s="24">
        <v>57.02</v>
      </c>
      <c r="CB7" s="24">
        <v>672.53</v>
      </c>
      <c r="CC7" s="24">
        <v>876.96</v>
      </c>
      <c r="CD7" s="24">
        <v>1031.18</v>
      </c>
      <c r="CE7" s="24">
        <v>803.28</v>
      </c>
      <c r="CF7" s="24">
        <v>827.88</v>
      </c>
      <c r="CG7" s="24">
        <v>274.35000000000002</v>
      </c>
      <c r="CH7" s="24">
        <v>273.52</v>
      </c>
      <c r="CI7" s="24">
        <v>274.99</v>
      </c>
      <c r="CJ7" s="24">
        <v>282.08999999999997</v>
      </c>
      <c r="CK7" s="24">
        <v>303.27999999999997</v>
      </c>
      <c r="CL7" s="24">
        <v>273.68</v>
      </c>
      <c r="CM7" s="24">
        <v>48.81</v>
      </c>
      <c r="CN7" s="24">
        <v>47.62</v>
      </c>
      <c r="CO7" s="24">
        <v>46.43</v>
      </c>
      <c r="CP7" s="24">
        <v>45.24</v>
      </c>
      <c r="CQ7" s="24">
        <v>46.43</v>
      </c>
      <c r="CR7" s="24">
        <v>50.68</v>
      </c>
      <c r="CS7" s="24">
        <v>50.14</v>
      </c>
      <c r="CT7" s="24">
        <v>54.83</v>
      </c>
      <c r="CU7" s="24">
        <v>66.53</v>
      </c>
      <c r="CV7" s="24">
        <v>52.35</v>
      </c>
      <c r="CW7" s="24">
        <v>52.55</v>
      </c>
      <c r="CX7" s="24">
        <v>90.83</v>
      </c>
      <c r="CY7" s="24">
        <v>90.43</v>
      </c>
      <c r="CZ7" s="24">
        <v>94.55</v>
      </c>
      <c r="DA7" s="24">
        <v>91.67</v>
      </c>
      <c r="DB7" s="24">
        <v>92.23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板垣 貴子</cp:lastModifiedBy>
  <cp:lastPrinted>2024-01-25T01:38:54Z</cp:lastPrinted>
  <dcterms:created xsi:type="dcterms:W3CDTF">2023-12-12T02:51:55Z</dcterms:created>
  <dcterms:modified xsi:type="dcterms:W3CDTF">2024-01-25T01:38:57Z</dcterms:modified>
  <cp:category/>
</cp:coreProperties>
</file>