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S220DBC78\share\予算決算\各種照会\公営企業関係\R5\1_照会\240117_公営企業に係る経営比較分析表（令和4年度決算）の分析等について（分析表データ）\2_各課回答\"/>
    </mc:Choice>
  </mc:AlternateContent>
  <xr:revisionPtr revIDLastSave="0" documentId="8_{E8CF02DC-5C92-4BC3-A2AE-031A2779F9C3}" xr6:coauthVersionLast="36" xr6:coauthVersionMax="36" xr10:uidLastSave="{00000000-0000-0000-0000-000000000000}"/>
  <workbookProtection workbookAlgorithmName="SHA-512" workbookHashValue="DpLO1QBdG97pEV/eYAkcDubqYx/0/OoLBC/X+y84PpbUui8x+lrYXFeqCf6KTC1C/I4iw1947WtwKDmcOzbNfQ==" workbookSaltValue="+SfR+DPIyAO+ubZ25HmfZQ==" workbookSpinCount="100000" lockStructure="1"/>
  <bookViews>
    <workbookView xWindow="0" yWindow="0" windowWidth="2880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W10" i="4" s="1"/>
  <c r="P6" i="5"/>
  <c r="P10" i="4" s="1"/>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L10" i="4"/>
  <c r="I10" i="4"/>
  <c r="BB8" i="4"/>
  <c r="AD8" i="4"/>
  <c r="W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<sst xmlns="http://schemas.openxmlformats.org/spreadsheetml/2006/main" count="231" uniqueCount="116">
  <si>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</si>
  <si>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</si>
  <si>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</si>
  <si>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</si>
  <si>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</si>
  <si>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</si>
  <si>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</si>
  <si>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</si>
  <si>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</si>
  <si>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</si>
  <si>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</si>
  <si>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</si>
  <si>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</si>
  <si>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</si>
  <si>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</si>
  <si>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</si>
  <si>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</si>
  <si>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</si>
  <si>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</si>
  <si>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</si>
  <si>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</si>
  <si>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</si>
  <si>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</si>
  <si>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</si>
  <si>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</si>
  <si>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</si>
  <si>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</si>
  <si>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</si>
  <si>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</si>
  <si>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</si>
  <si>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</si>
  <si>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</si>
  <si>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</si>
  <si>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</si>
  <si>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</si>
  <si>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</si>
  <si>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</si>
  <si>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</si>
  <si>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</si>
  <si>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</si>
  <si>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</si>
  <si>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</si>
  <si>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</si>
  <si>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</si>
  <si>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</si>
  <si>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</si>
  <si>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</si>
  <si>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</si>
  <si>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</si>
  <si>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</si>
  <si>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</si>
  <si>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</si>
  <si>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</si>
  <si>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</si>
  <si>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</si>
  <si>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</si>
  <si>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</si>
  <si>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</si>
  <si>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</si>
  <si>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</si>
  <si>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</si>
  <si>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</si>
  <si>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</si>
  <si>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</si>
  <si>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</si>
  <si>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</si>
  <si>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</si>
  <si>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</si>
  <si>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</si>
  <si>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</si>
  <si>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</si>
  <si>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</si>
  <si>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</si>
  <si>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</si>
  <si>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</si>
  <si>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</si>
  <si>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</si>
  <si>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</si>
  <si>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</si>
  <si>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</si>
  <si>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</si>
  <si>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</si>
  <si>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</si>
  <si>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</si>
  <si>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</si>
  <si>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</si>
  <si>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</si>
  <si>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</si>
  <si>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</si>
  <si>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</si>
  <si>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</si>
  <si>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</si>
  <si>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</si>
  <si>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</si>
  <si>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</si>
  <si>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</si>
  <si>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</si>
  <si>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</si>
  <si>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</si>
  <si>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</si>
  <si>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</si>
  <si>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</si>
  <si>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</si>
  <si>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</si>
  <si>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</si>
  <si>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</si>
  <si>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</si>
  <si>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</si>
  <si>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</si>
  <si>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</si>
  <si>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</si>
  <si>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</si>
  <si>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</si>
  <si>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</si>
  <si>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今後は、人口減少に伴い、使用料収入も減少していくことから、公共下水道事業の負担とならないよう、水洗化率向上に向けた督励活動、施設の適正な維持管理を継続しながら、施設の統廃合（ダウンサイジング）の検討が必要である。</t>
    <rPh sb="1" eb="3">
      <t>コンゴ</t>
    </rPh>
    <rPh sb="48" eb="52">
      <t>スイセンカリツ</t>
    </rPh>
    <rPh sb="52" eb="54">
      <t>コウジョウ</t>
    </rPh>
    <rPh sb="55" eb="56">
      <t>ム</t>
    </rPh>
    <rPh sb="58" eb="62">
      <t>トクレイカツドウ</t>
    </rPh>
    <rPh sb="63" eb="65">
      <t>シセツ</t>
    </rPh>
    <rPh sb="66" eb="68">
      <t>テキセイ</t>
    </rPh>
    <rPh sb="69" eb="71">
      <t>イジ</t>
    </rPh>
    <rPh sb="71" eb="73">
      <t>カンリ</t>
    </rPh>
    <rPh sb="74" eb="76">
      <t>ケイゾク</t>
    </rPh>
    <rPh sb="84" eb="87">
      <t>トウハイゴウ</t>
    </rPh>
    <rPh sb="98" eb="100">
      <t>ケントウ</t>
    </rPh>
    <phoneticPr fontId="4"/>
  </si>
  <si>
    <t>　経常収支比率はほぼ横ばい、累積欠損金比率は右肩上がりで推移しており、類似団体と比較して高い傾向にある。
　しかし、下水道事業全体で見ると、平成28年度に累積欠損金が解消され、収支は安定している。
　企業債残高比率は、依然高い水準ではあるが、整備事業自体は終了していることから、右肩下がりで推移していく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
　本事業に関しては、水洗化率の伸びが鈍いので、水洗化率向上に向けた督励活動の強化が必要である。</t>
    <rPh sb="1" eb="7">
      <t>ケイジョウシュウシヒリツ</t>
    </rPh>
    <rPh sb="10" eb="11">
      <t>ヨコ</t>
    </rPh>
    <rPh sb="14" eb="21">
      <t>ルイセキケッソンキンヒリツ</t>
    </rPh>
    <rPh sb="22" eb="25">
      <t>ミギカタア</t>
    </rPh>
    <rPh sb="28" eb="30">
      <t>スイイ</t>
    </rPh>
    <rPh sb="35" eb="39">
      <t>ルイジダンタイ</t>
    </rPh>
    <rPh sb="40" eb="42">
      <t>ヒカク</t>
    </rPh>
    <rPh sb="44" eb="45">
      <t>タカ</t>
    </rPh>
    <rPh sb="46" eb="48">
      <t>ケイコウ</t>
    </rPh>
    <rPh sb="58" eb="61">
      <t>ゲスイドウ</t>
    </rPh>
    <rPh sb="61" eb="63">
      <t>ジギョウ</t>
    </rPh>
    <rPh sb="63" eb="65">
      <t>ゼンタイ</t>
    </rPh>
    <rPh sb="66" eb="67">
      <t>ミ</t>
    </rPh>
    <rPh sb="70" eb="72">
      <t>ヘイセイ</t>
    </rPh>
    <rPh sb="74" eb="76">
      <t>ネンド</t>
    </rPh>
    <rPh sb="77" eb="82">
      <t>ルイセキケッソンキン</t>
    </rPh>
    <rPh sb="83" eb="85">
      <t>カイショウ</t>
    </rPh>
    <rPh sb="88" eb="90">
      <t>シュウシ</t>
    </rPh>
    <rPh sb="91" eb="93">
      <t>アンテイ</t>
    </rPh>
    <rPh sb="100" eb="105">
      <t>キギョウサイザンダカ</t>
    </rPh>
    <rPh sb="105" eb="107">
      <t>ヒリツ</t>
    </rPh>
    <rPh sb="109" eb="112">
      <t>イゼンタカ</t>
    </rPh>
    <rPh sb="113" eb="115">
      <t>スイジュン</t>
    </rPh>
    <rPh sb="121" eb="123">
      <t>セイビ</t>
    </rPh>
    <rPh sb="123" eb="125">
      <t>ジギョウ</t>
    </rPh>
    <rPh sb="125" eb="127">
      <t>ジタイ</t>
    </rPh>
    <rPh sb="128" eb="130">
      <t>シュウリョウ</t>
    </rPh>
    <rPh sb="139" eb="141">
      <t>ミギカタ</t>
    </rPh>
    <rPh sb="141" eb="142">
      <t>サ</t>
    </rPh>
    <rPh sb="145" eb="147">
      <t>スイイ</t>
    </rPh>
    <rPh sb="152" eb="153">
      <t>カンガ</t>
    </rPh>
    <rPh sb="158" eb="160">
      <t>コンゴ</t>
    </rPh>
    <rPh sb="161" eb="163">
      <t>カノウ</t>
    </rPh>
    <rPh sb="164" eb="165">
      <t>カギ</t>
    </rPh>
    <rPh sb="166" eb="168">
      <t>ヒヨウ</t>
    </rPh>
    <rPh sb="169" eb="171">
      <t>ヨクセイ</t>
    </rPh>
    <rPh sb="173" eb="174">
      <t>サラ</t>
    </rPh>
    <rPh sb="176" eb="178">
      <t>ショウライ</t>
    </rPh>
    <rPh sb="179" eb="181">
      <t>トウシ</t>
    </rPh>
    <rPh sb="182" eb="183">
      <t>ソナ</t>
    </rPh>
    <rPh sb="185" eb="189">
      <t>ザイゲンカクホ</t>
    </rPh>
    <rPh sb="190" eb="191">
      <t>ツト</t>
    </rPh>
    <rPh sb="199" eb="201">
      <t>トウシ</t>
    </rPh>
    <rPh sb="203" eb="205">
      <t>ジギョウ</t>
    </rPh>
    <rPh sb="208" eb="212">
      <t>ケイエイジョウキョウ</t>
    </rPh>
    <rPh sb="216" eb="219">
      <t>シヨウリョウ</t>
    </rPh>
    <rPh sb="225" eb="227">
      <t>セッテイ</t>
    </rPh>
    <rPh sb="233" eb="236">
      <t>ケッカテキ</t>
    </rPh>
    <rPh sb="237" eb="239">
      <t>ジッシ</t>
    </rPh>
    <rPh sb="242" eb="244">
      <t>ジギョウ</t>
    </rPh>
    <rPh sb="245" eb="250">
      <t>フサイサンブブン</t>
    </rPh>
    <rPh sb="251" eb="253">
      <t>セキニン</t>
    </rPh>
    <rPh sb="254" eb="258">
      <t>チイキジュウミン</t>
    </rPh>
    <rPh sb="259" eb="260">
      <t>オ</t>
    </rPh>
    <rPh sb="264" eb="269">
      <t>リョウキン</t>
    </rPh>
    <rPh sb="269" eb="270">
      <t>ショウ</t>
    </rPh>
    <rPh sb="276" eb="280">
      <t>ジュウキョチイキ</t>
    </rPh>
    <rPh sb="283" eb="287">
      <t>フコウヘイカン</t>
    </rPh>
    <rPh sb="288" eb="289">
      <t>イナ</t>
    </rPh>
    <rPh sb="297" eb="299">
      <t>トウイツ</t>
    </rPh>
    <rPh sb="300" eb="304">
      <t>リョウキンセッテイ</t>
    </rPh>
    <rPh sb="305" eb="307">
      <t>サイヨウ</t>
    </rPh>
    <rPh sb="319" eb="321">
      <t>ジギョウ</t>
    </rPh>
    <rPh sb="324" eb="326">
      <t>ブンセキ</t>
    </rPh>
    <rPh sb="328" eb="332">
      <t>ケイエイジョウキョウ</t>
    </rPh>
    <rPh sb="336" eb="337">
      <t>コノ</t>
    </rPh>
    <rPh sb="344" eb="351">
      <t>ゲスイドウジギョウゼンタイ</t>
    </rPh>
    <rPh sb="352" eb="353">
      <t>カンガ</t>
    </rPh>
    <rPh sb="357" eb="358">
      <t>オオム</t>
    </rPh>
    <rPh sb="359" eb="361">
      <t>ケンゼン</t>
    </rPh>
    <rPh sb="362" eb="366">
      <t>ケイエイジョウキョウ</t>
    </rPh>
    <rPh sb="370" eb="371">
      <t>イ</t>
    </rPh>
    <rPh sb="376" eb="377">
      <t>ホン</t>
    </rPh>
    <rPh sb="380" eb="381">
      <t>カン</t>
    </rPh>
    <rPh sb="385" eb="389">
      <t>スイセンカリツ</t>
    </rPh>
    <rPh sb="390" eb="391">
      <t>ノ</t>
    </rPh>
    <rPh sb="393" eb="394">
      <t>ニブ</t>
    </rPh>
    <rPh sb="398" eb="404">
      <t>スイセンカリツコウジョウ</t>
    </rPh>
    <rPh sb="405" eb="406">
      <t>ム</t>
    </rPh>
    <rPh sb="408" eb="412">
      <t>トクレイカツドウ</t>
    </rPh>
    <rPh sb="413" eb="415">
      <t>キョウカ</t>
    </rPh>
    <rPh sb="416" eb="4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</si>
</sst>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1-41C5-903A-3D3D4B1EB6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8181-41C5-903A-3D3D4B1EB6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45.99</c:v>
                </c:pt>
                <c:pt idx="1">
                  <c:v>48.26</c:v>
                </c:pt>
                <c:pt idx="2">
                  <c:v>46.09</c:v>
                </c:pt>
                <c:pt idx="3">
                  <c:v>48.46</c:v>
                </c:pt>
                <c:pt idx="4">
                  <c:v>47.12</c:v>
                </c:pt>
              </c:numCache>
            </c:numRef>
          </c:val>
          <c:extLst>
            <c:ext xmlns:c16="http://schemas.microsoft.com/office/drawing/2014/chart" uri="{C3380CC4-5D6E-409C-BE32-E72D297353CC}">
              <c16:uniqueId val="{00000000-BAD8-4EEE-9F31-15E0A88026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BAD8-4EEE-9F31-15E0A88026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70.27</c:v>
                </c:pt>
                <c:pt idx="1">
                  <c:v>70.650000000000006</c:v>
                </c:pt>
                <c:pt idx="2">
                  <c:v>71.48</c:v>
                </c:pt>
                <c:pt idx="3">
                  <c:v>71.86</c:v>
                </c:pt>
                <c:pt idx="4">
                  <c:v>72.17</c:v>
                </c:pt>
              </c:numCache>
            </c:numRef>
          </c:val>
          <c:extLst>
            <c:ext xmlns:c16="http://schemas.microsoft.com/office/drawing/2014/chart" uri="{C3380CC4-5D6E-409C-BE32-E72D297353CC}">
              <c16:uniqueId val="{00000000-4F9F-4524-A46E-D146804A65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4F9F-4524-A46E-D146804A65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79.790000000000006</c:v>
                </c:pt>
                <c:pt idx="1">
                  <c:v>76.510000000000005</c:v>
                </c:pt>
                <c:pt idx="2">
                  <c:v>79.010000000000005</c:v>
                </c:pt>
                <c:pt idx="3">
                  <c:v>80.55</c:v>
                </c:pt>
                <c:pt idx="4">
                  <c:v>77.239999999999995</c:v>
                </c:pt>
              </c:numCache>
            </c:numRef>
          </c:val>
          <c:extLst>
            <c:ext xmlns:c16="http://schemas.microsoft.com/office/drawing/2014/chart" uri="{C3380CC4-5D6E-409C-BE32-E72D297353CC}">
              <c16:uniqueId val="{00000000-87F8-4CDC-9821-85016276BD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87F8-4CDC-9821-85016276BD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29.51</c:v>
                </c:pt>
                <c:pt idx="1">
                  <c:v>31.76</c:v>
                </c:pt>
                <c:pt idx="2">
                  <c:v>34.07</c:v>
                </c:pt>
                <c:pt idx="3">
                  <c:v>36.29</c:v>
                </c:pt>
                <c:pt idx="4">
                  <c:v>38.42</c:v>
                </c:pt>
              </c:numCache>
            </c:numRef>
          </c:val>
          <c:extLst>
            <c:ext xmlns:c16="http://schemas.microsoft.com/office/drawing/2014/chart" uri="{C3380CC4-5D6E-409C-BE32-E72D297353CC}">
              <c16:uniqueId val="{00000000-8682-41F2-9DBE-339319446F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8682-41F2-9DBE-339319446F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E6-4DE5-84E9-D054347958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E6-4DE5-84E9-D054347958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655.58</c:v>
                </c:pt>
                <c:pt idx="1">
                  <c:v>741.22</c:v>
                </c:pt>
                <c:pt idx="2">
                  <c:v>800.13</c:v>
                </c:pt>
                <c:pt idx="3">
                  <c:v>844.39</c:v>
                </c:pt>
                <c:pt idx="4">
                  <c:v>973.67</c:v>
                </c:pt>
              </c:numCache>
            </c:numRef>
          </c:val>
          <c:extLst>
            <c:ext xmlns:c16="http://schemas.microsoft.com/office/drawing/2014/chart" uri="{C3380CC4-5D6E-409C-BE32-E72D297353CC}">
              <c16:uniqueId val="{00000000-8607-4754-ADC8-2CB086EA4A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8607-4754-ADC8-2CB086EA4A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10.77</c:v>
                </c:pt>
                <c:pt idx="1">
                  <c:v>7.71</c:v>
                </c:pt>
                <c:pt idx="2">
                  <c:v>7.11</c:v>
                </c:pt>
                <c:pt idx="3">
                  <c:v>5.82</c:v>
                </c:pt>
                <c:pt idx="4">
                  <c:v>6.15</c:v>
                </c:pt>
              </c:numCache>
            </c:numRef>
          </c:val>
          <c:extLst>
            <c:ext xmlns:c16="http://schemas.microsoft.com/office/drawing/2014/chart" uri="{C3380CC4-5D6E-409C-BE32-E72D297353CC}">
              <c16:uniqueId val="{00000000-3AFE-476A-8D00-30E10EBE3C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3AFE-476A-8D00-30E10EBE3C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3259.35</c:v>
                </c:pt>
                <c:pt idx="1">
                  <c:v>3094.58</c:v>
                </c:pt>
                <c:pt idx="2">
                  <c:v>2919.57</c:v>
                </c:pt>
                <c:pt idx="3">
                  <c:v>2726.77</c:v>
                </c:pt>
                <c:pt idx="4">
                  <c:v>2743.44</c:v>
                </c:pt>
              </c:numCache>
            </c:numRef>
          </c:val>
          <c:extLst>
            <c:ext xmlns:c16="http://schemas.microsoft.com/office/drawing/2014/chart" uri="{C3380CC4-5D6E-409C-BE32-E72D297353CC}">
              <c16:uniqueId val="{00000000-FAAB-47F6-8921-8574359E9A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FAAB-47F6-8921-8574359E9A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54.49</c:v>
                </c:pt>
                <c:pt idx="1">
                  <c:v>50.44</c:v>
                </c:pt>
                <c:pt idx="2">
                  <c:v>54.93</c:v>
                </c:pt>
                <c:pt idx="3">
                  <c:v>58.13</c:v>
                </c:pt>
                <c:pt idx="4">
                  <c:v>53.15</c:v>
                </c:pt>
              </c:numCache>
            </c:numRef>
          </c:val>
          <c:extLst>
            <c:ext xmlns:c16="http://schemas.microsoft.com/office/drawing/2014/chart" uri="{C3380CC4-5D6E-409C-BE32-E72D297353CC}">
              <c16:uniqueId val="{00000000-33FA-4EE5-B3C0-B3B40D1857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33FA-4EE5-B3C0-B3B40D1857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307.02999999999997</c:v>
                </c:pt>
                <c:pt idx="1">
                  <c:v>334.05</c:v>
                </c:pt>
                <c:pt idx="2">
                  <c:v>307.94</c:v>
                </c:pt>
                <c:pt idx="3">
                  <c:v>294.68</c:v>
                </c:pt>
                <c:pt idx="4">
                  <c:v>319.43</c:v>
                </c:pt>
              </c:numCache>
            </c:numRef>
          </c:val>
          <c:extLst>
            <c:ext xmlns:c16="http://schemas.microsoft.com/office/drawing/2014/chart" uri="{C3380CC4-5D6E-409C-BE32-E72D297353CC}">
              <c16:uniqueId val="{00000000-B100-4052-8E04-6136E29917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B100-4052-8E04-6136E29917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弘前市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164243</v>
      </c>
      <c r="AM8" s="46"/>
      <c r="AN8" s="46"/>
      <c r="AO8" s="46"/>
      <c r="AP8" s="46"/>
      <c r="AQ8" s="46"/>
      <c r="AR8" s="46"/>
      <c r="AS8" s="46"/>
      <c r="AT8" s="45">
        <f>データ!T6</f>
        <v>524.20000000000005</v>
      </c>
      <c r="AU8" s="45"/>
      <c r="AV8" s="45"/>
      <c r="AW8" s="45"/>
      <c r="AX8" s="45"/>
      <c r="AY8" s="45"/>
      <c r="AZ8" s="45"/>
      <c r="BA8" s="45"/>
      <c r="BB8" s="45">
        <f>データ!U6</f>
        <v>313.32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43.91</v>
      </c>
      <c r="J10" s="45"/>
      <c r="K10" s="45"/>
      <c r="L10" s="45"/>
      <c r="M10" s="45"/>
      <c r="N10" s="45"/>
      <c r="O10" s="45"/>
      <c r="P10" s="45">
        <f>データ!P6</f>
        <v>11.76</v>
      </c>
      <c r="Q10" s="45"/>
      <c r="R10" s="45"/>
      <c r="S10" s="45"/>
      <c r="T10" s="45"/>
      <c r="U10" s="45"/>
      <c r="V10" s="45"/>
      <c r="W10" s="45">
        <f>データ!Q6</f>
        <v>83.03</v>
      </c>
      <c r="X10" s="45"/>
      <c r="Y10" s="45"/>
      <c r="Z10" s="45"/>
      <c r="AA10" s="45"/>
      <c r="AB10" s="45"/>
      <c r="AC10" s="45"/>
      <c r="AD10" s="46">
        <f>データ!R6</f>
        <v>3145</v>
      </c>
      <c r="AE10" s="46"/>
      <c r="AF10" s="46"/>
      <c r="AG10" s="46"/>
      <c r="AH10" s="46"/>
      <c r="AI10" s="46"/>
      <c r="AJ10" s="46"/>
      <c r="AK10" s="2"/>
      <c r="AL10" s="46">
        <f>データ!V6</f>
        <v>19123</v>
      </c>
      <c r="AM10" s="46"/>
      <c r="AN10" s="46"/>
      <c r="AO10" s="46"/>
      <c r="AP10" s="46"/>
      <c r="AQ10" s="46"/>
      <c r="AR10" s="46"/>
      <c r="AS10" s="46"/>
      <c r="AT10" s="45">
        <f>データ!W6</f>
        <v>14.3</v>
      </c>
      <c r="AU10" s="45"/>
      <c r="AV10" s="45"/>
      <c r="AW10" s="45"/>
      <c r="AX10" s="45"/>
      <c r="AY10" s="45"/>
      <c r="AZ10" s="45"/>
      <c r="BA10" s="45"/>
      <c r="BB10" s="45">
        <f>データ!X6</f>
        <v>1337.27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c582Dsr3wAoUUyORCvBVbb3hEMmuXqIYcLjFTfeV5eiIZSzPdlVCHvLVNZcusUu0rYwY4JPUwmAgottx2hVcA==" saltValue="NzJLXflK4l8t72we6Ac+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22021</v>
      </c>
      <c r="D6" s="19">
        <f t="shared" si="3"/>
        <v>46</v>
      </c>
      <c r="E6" s="19">
        <f t="shared" si="3"/>
        <v>17</v>
      </c>
      <c r="F6" s="19">
        <f t="shared" si="3"/>
        <v>5</v>
      </c>
      <c r="G6" s="19">
        <f t="shared" si="3"/>
        <v>0</v>
      </c>
      <c r="H6" s="19" t="str">
        <f t="shared" si="3"/>
        <v>青森県　弘前市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43.91</v>
      </c>
      <c r="P6" s="20">
        <f t="shared" si="3"/>
        <v>11.76</v>
      </c>
      <c r="Q6" s="20">
        <f t="shared" si="3"/>
        <v>83.03</v>
      </c>
      <c r="R6" s="20">
        <f t="shared" si="3"/>
        <v>3145</v>
      </c>
      <c r="S6" s="20">
        <f t="shared" si="3"/>
        <v>164243</v>
      </c>
      <c r="T6" s="20">
        <f t="shared" si="3"/>
        <v>524.20000000000005</v>
      </c>
      <c r="U6" s="20">
        <f t="shared" si="3"/>
        <v>313.32</v>
      </c>
      <c r="V6" s="20">
        <f t="shared" si="3"/>
        <v>19123</v>
      </c>
      <c r="W6" s="20">
        <f t="shared" si="3"/>
        <v>14.3</v>
      </c>
      <c r="X6" s="20">
        <f t="shared" si="3"/>
        <v>1337.27</v>
      </c>
      <c r="Y6" s="21">
        <f>IF(Y7="",NA(),Y7)</f>
        <v>79.790000000000006</v>
      </c>
      <c r="Z6" s="21">
        <f t="shared" ref="Z6:AH6" si="4">IF(Z7="",NA(),Z7)</f>
        <v>76.510000000000005</v>
      </c>
      <c r="AA6" s="21">
        <f t="shared" si="4"/>
        <v>79.010000000000005</v>
      </c>
      <c r="AB6" s="21">
        <f t="shared" si="4"/>
        <v>80.55</v>
      </c>
      <c r="AC6" s="21">
        <f t="shared" si="4"/>
        <v>77.239999999999995</v>
      </c>
      <c r="AD6" s="21">
        <f t="shared" si="4"/>
        <v>101.77</v>
      </c>
      <c r="AE6" s="21">
        <f t="shared" si="4"/>
        <v>101.91</v>
      </c>
      <c r="AF6" s="21">
        <f t="shared" si="4"/>
        <v>103.09</v>
      </c>
      <c r="AG6" s="21">
        <f t="shared" si="4"/>
        <v>102.11</v>
      </c>
      <c r="AH6" s="21">
        <f t="shared" si="4"/>
        <v>101.91</v>
      </c>
      <c r="AI6" s="20" t="str">
        <f>IF(AI7="","",IF(AI7="-","【-】","【"&amp;SUBSTITUTE(TEXT(AI7,"#,##0.00"),"-","△")&amp;"】"))</f>
        <v>【103.61】</v>
      </c>
      <c r="AJ6" s="21">
        <f>IF(AJ7="",NA(),AJ7)</f>
        <v>655.58</v>
      </c>
      <c r="AK6" s="21">
        <f t="shared" ref="AK6:AS6" si="5">IF(AK7="",NA(),AK7)</f>
        <v>741.22</v>
      </c>
      <c r="AL6" s="21">
        <f t="shared" si="5"/>
        <v>800.13</v>
      </c>
      <c r="AM6" s="21">
        <f t="shared" si="5"/>
        <v>844.39</v>
      </c>
      <c r="AN6" s="21">
        <f t="shared" si="5"/>
        <v>973.67</v>
      </c>
      <c r="AO6" s="21">
        <f t="shared" si="5"/>
        <v>227.4</v>
      </c>
      <c r="AP6" s="21">
        <f t="shared" si="5"/>
        <v>127.98</v>
      </c>
      <c r="AQ6" s="21">
        <f t="shared" si="5"/>
        <v>101.24</v>
      </c>
      <c r="AR6" s="21">
        <f t="shared" si="5"/>
        <v>124.9</v>
      </c>
      <c r="AS6" s="21">
        <f t="shared" si="5"/>
        <v>124.8</v>
      </c>
      <c r="AT6" s="20" t="str">
        <f>IF(AT7="","",IF(AT7="-","【-】","【"&amp;SUBSTITUTE(TEXT(AT7,"#,##0.00"),"-","△")&amp;"】"))</f>
        <v>【133.62】</v>
      </c>
      <c r="AU6" s="21">
        <f>IF(AU7="",NA(),AU7)</f>
        <v>10.77</v>
      </c>
      <c r="AV6" s="21">
        <f t="shared" ref="AV6:BD6" si="6">IF(AV7="",NA(),AV7)</f>
        <v>7.71</v>
      </c>
      <c r="AW6" s="21">
        <f t="shared" si="6"/>
        <v>7.11</v>
      </c>
      <c r="AX6" s="21">
        <f t="shared" si="6"/>
        <v>5.82</v>
      </c>
      <c r="AY6" s="21">
        <f t="shared" si="6"/>
        <v>6.15</v>
      </c>
      <c r="AZ6" s="21">
        <f t="shared" si="6"/>
        <v>29.54</v>
      </c>
      <c r="BA6" s="21">
        <f t="shared" si="6"/>
        <v>44.14</v>
      </c>
      <c r="BB6" s="21">
        <f t="shared" si="6"/>
        <v>37.24</v>
      </c>
      <c r="BC6" s="21">
        <f t="shared" si="6"/>
        <v>33.58</v>
      </c>
      <c r="BD6" s="21">
        <f t="shared" si="6"/>
        <v>35.42</v>
      </c>
      <c r="BE6" s="20" t="str">
        <f>IF(BE7="","",IF(BE7="-","【-】","【"&amp;SUBSTITUTE(TEXT(BE7,"#,##0.00"),"-","△")&amp;"】"))</f>
        <v>【36.94】</v>
      </c>
      <c r="BF6" s="21">
        <f>IF(BF7="",NA(),BF7)</f>
        <v>3259.35</v>
      </c>
      <c r="BG6" s="21">
        <f t="shared" ref="BG6:BO6" si="7">IF(BG7="",NA(),BG7)</f>
        <v>3094.58</v>
      </c>
      <c r="BH6" s="21">
        <f t="shared" si="7"/>
        <v>2919.57</v>
      </c>
      <c r="BI6" s="21">
        <f t="shared" si="7"/>
        <v>2726.77</v>
      </c>
      <c r="BJ6" s="21">
        <f t="shared" si="7"/>
        <v>2743.44</v>
      </c>
      <c r="BK6" s="21">
        <f t="shared" si="7"/>
        <v>789.46</v>
      </c>
      <c r="BL6" s="21">
        <f t="shared" si="7"/>
        <v>654.71</v>
      </c>
      <c r="BM6" s="21">
        <f t="shared" si="7"/>
        <v>783.8</v>
      </c>
      <c r="BN6" s="21">
        <f t="shared" si="7"/>
        <v>778.81</v>
      </c>
      <c r="BO6" s="21">
        <f t="shared" si="7"/>
        <v>718.49</v>
      </c>
      <c r="BP6" s="20" t="str">
        <f>IF(BP7="","",IF(BP7="-","【-】","【"&amp;SUBSTITUTE(TEXT(BP7,"#,##0.00"),"-","△")&amp;"】"))</f>
        <v>【809.19】</v>
      </c>
      <c r="BQ6" s="21">
        <f>IF(BQ7="",NA(),BQ7)</f>
        <v>54.49</v>
      </c>
      <c r="BR6" s="21">
        <f t="shared" ref="BR6:BZ6" si="8">IF(BR7="",NA(),BR7)</f>
        <v>50.44</v>
      </c>
      <c r="BS6" s="21">
        <f t="shared" si="8"/>
        <v>54.93</v>
      </c>
      <c r="BT6" s="21">
        <f t="shared" si="8"/>
        <v>58.13</v>
      </c>
      <c r="BU6" s="21">
        <f t="shared" si="8"/>
        <v>53.15</v>
      </c>
      <c r="BV6" s="21">
        <f t="shared" si="8"/>
        <v>57.77</v>
      </c>
      <c r="BW6" s="21">
        <f t="shared" si="8"/>
        <v>65.37</v>
      </c>
      <c r="BX6" s="21">
        <f t="shared" si="8"/>
        <v>68.11</v>
      </c>
      <c r="BY6" s="21">
        <f t="shared" si="8"/>
        <v>67.23</v>
      </c>
      <c r="BZ6" s="21">
        <f t="shared" si="8"/>
        <v>61.82</v>
      </c>
      <c r="CA6" s="20" t="str">
        <f>IF(CA7="","",IF(CA7="-","【-】","【"&amp;SUBSTITUTE(TEXT(CA7,"#,##0.00"),"-","△")&amp;"】"))</f>
        <v>【57.02】</v>
      </c>
      <c r="CB6" s="21">
        <f>IF(CB7="",NA(),CB7)</f>
        <v>307.02999999999997</v>
      </c>
      <c r="CC6" s="21">
        <f t="shared" ref="CC6:CK6" si="9">IF(CC7="",NA(),CC7)</f>
        <v>334.05</v>
      </c>
      <c r="CD6" s="21">
        <f t="shared" si="9"/>
        <v>307.94</v>
      </c>
      <c r="CE6" s="21">
        <f t="shared" si="9"/>
        <v>294.68</v>
      </c>
      <c r="CF6" s="21">
        <f t="shared" si="9"/>
        <v>319.43</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45.99</v>
      </c>
      <c r="CN6" s="21">
        <f t="shared" ref="CN6:CV6" si="10">IF(CN7="",NA(),CN7)</f>
        <v>48.26</v>
      </c>
      <c r="CO6" s="21">
        <f t="shared" si="10"/>
        <v>46.09</v>
      </c>
      <c r="CP6" s="21">
        <f t="shared" si="10"/>
        <v>48.46</v>
      </c>
      <c r="CQ6" s="21">
        <f t="shared" si="10"/>
        <v>47.12</v>
      </c>
      <c r="CR6" s="21">
        <f t="shared" si="10"/>
        <v>50.68</v>
      </c>
      <c r="CS6" s="21">
        <f t="shared" si="10"/>
        <v>54.06</v>
      </c>
      <c r="CT6" s="21">
        <f t="shared" si="10"/>
        <v>55.26</v>
      </c>
      <c r="CU6" s="21">
        <f t="shared" si="10"/>
        <v>54.54</v>
      </c>
      <c r="CV6" s="21">
        <f t="shared" si="10"/>
        <v>52.9</v>
      </c>
      <c r="CW6" s="20" t="str">
        <f>IF(CW7="","",IF(CW7="-","【-】","【"&amp;SUBSTITUTE(TEXT(CW7,"#,##0.00"),"-","△")&amp;"】"))</f>
        <v>【52.55】</v>
      </c>
      <c r="CX6" s="21">
        <f>IF(CX7="",NA(),CX7)</f>
        <v>70.27</v>
      </c>
      <c r="CY6" s="21">
        <f t="shared" ref="CY6:DG6" si="11">IF(CY7="",NA(),CY7)</f>
        <v>70.650000000000006</v>
      </c>
      <c r="CZ6" s="21">
        <f t="shared" si="11"/>
        <v>71.48</v>
      </c>
      <c r="DA6" s="21">
        <f t="shared" si="11"/>
        <v>71.86</v>
      </c>
      <c r="DB6" s="21">
        <f t="shared" si="11"/>
        <v>72.17</v>
      </c>
      <c r="DC6" s="21">
        <f t="shared" si="11"/>
        <v>84.86</v>
      </c>
      <c r="DD6" s="21">
        <f t="shared" si="11"/>
        <v>90.11</v>
      </c>
      <c r="DE6" s="21">
        <f t="shared" si="11"/>
        <v>90.52</v>
      </c>
      <c r="DF6" s="21">
        <f t="shared" si="11"/>
        <v>90.3</v>
      </c>
      <c r="DG6" s="21">
        <f t="shared" si="11"/>
        <v>90.3</v>
      </c>
      <c r="DH6" s="20" t="str">
        <f>IF(DH7="","",IF(DH7="-","【-】","【"&amp;SUBSTITUTE(TEXT(DH7,"#,##0.00"),"-","△")&amp;"】"))</f>
        <v>【87.30】</v>
      </c>
      <c r="DI6" s="21">
        <f>IF(DI7="",NA(),DI7)</f>
        <v>29.51</v>
      </c>
      <c r="DJ6" s="21">
        <f t="shared" ref="DJ6:DR6" si="12">IF(DJ7="",NA(),DJ7)</f>
        <v>31.76</v>
      </c>
      <c r="DK6" s="21">
        <f t="shared" si="12"/>
        <v>34.07</v>
      </c>
      <c r="DL6" s="21">
        <f t="shared" si="12"/>
        <v>36.29</v>
      </c>
      <c r="DM6" s="21">
        <f t="shared" si="12"/>
        <v>38.42</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22021</v>
      </c>
      <c r="D7" s="23">
        <v>46</v>
      </c>
      <c r="E7" s="23">
        <v>17</v>
      </c>
      <c r="F7" s="23">
        <v>5</v>
      </c>
      <c r="G7" s="23">
        <v>0</v>
      </c>
      <c r="H7" s="23" t="s">
        <v>95</v>
      </c>
      <c r="I7" s="23" t="s">
        <v>96</v>
      </c>
      <c r="J7" s="23" t="s">
        <v>97</v>
      </c>
      <c r="K7" s="23" t="s">
        <v>98</v>
      </c>
      <c r="L7" s="23" t="s">
        <v>99</v>
      </c>
      <c r="M7" s="23" t="s">
        <v>100</v>
      </c>
      <c r="N7" s="24" t="s">
        <v>101</v>
      </c>
      <c r="O7" s="24">
        <v>43.91</v>
      </c>
      <c r="P7" s="24">
        <v>11.76</v>
      </c>
      <c r="Q7" s="24">
        <v>83.03</v>
      </c>
      <c r="R7" s="24">
        <v>3145</v>
      </c>
      <c r="S7" s="24">
        <v>164243</v>
      </c>
      <c r="T7" s="24">
        <v>524.20000000000005</v>
      </c>
      <c r="U7" s="24">
        <v>313.32</v>
      </c>
      <c r="V7" s="24">
        <v>19123</v>
      </c>
      <c r="W7" s="24">
        <v>14.3</v>
      </c>
      <c r="X7" s="24">
        <v>1337.27</v>
      </c>
      <c r="Y7" s="24">
        <v>79.790000000000006</v>
      </c>
      <c r="Z7" s="24">
        <v>76.510000000000005</v>
      </c>
      <c r="AA7" s="24">
        <v>79.010000000000005</v>
      </c>
      <c r="AB7" s="24">
        <v>80.55</v>
      </c>
      <c r="AC7" s="24">
        <v>77.239999999999995</v>
      </c>
      <c r="AD7" s="24">
        <v>101.77</v>
      </c>
      <c r="AE7" s="24">
        <v>101.91</v>
      </c>
      <c r="AF7" s="24">
        <v>103.09</v>
      </c>
      <c r="AG7" s="24">
        <v>102.11</v>
      </c>
      <c r="AH7" s="24">
        <v>101.91</v>
      </c>
      <c r="AI7" s="24">
        <v>103.61</v>
      </c>
      <c r="AJ7" s="24">
        <v>655.58</v>
      </c>
      <c r="AK7" s="24">
        <v>741.22</v>
      </c>
      <c r="AL7" s="24">
        <v>800.13</v>
      </c>
      <c r="AM7" s="24">
        <v>844.39</v>
      </c>
      <c r="AN7" s="24">
        <v>973.67</v>
      </c>
      <c r="AO7" s="24">
        <v>227.4</v>
      </c>
      <c r="AP7" s="24">
        <v>127.98</v>
      </c>
      <c r="AQ7" s="24">
        <v>101.24</v>
      </c>
      <c r="AR7" s="24">
        <v>124.9</v>
      </c>
      <c r="AS7" s="24">
        <v>124.8</v>
      </c>
      <c r="AT7" s="24">
        <v>133.62</v>
      </c>
      <c r="AU7" s="24">
        <v>10.77</v>
      </c>
      <c r="AV7" s="24">
        <v>7.71</v>
      </c>
      <c r="AW7" s="24">
        <v>7.11</v>
      </c>
      <c r="AX7" s="24">
        <v>5.82</v>
      </c>
      <c r="AY7" s="24">
        <v>6.15</v>
      </c>
      <c r="AZ7" s="24">
        <v>29.54</v>
      </c>
      <c r="BA7" s="24">
        <v>44.14</v>
      </c>
      <c r="BB7" s="24">
        <v>37.24</v>
      </c>
      <c r="BC7" s="24">
        <v>33.58</v>
      </c>
      <c r="BD7" s="24">
        <v>35.42</v>
      </c>
      <c r="BE7" s="24">
        <v>36.94</v>
      </c>
      <c r="BF7" s="24">
        <v>3259.35</v>
      </c>
      <c r="BG7" s="24">
        <v>3094.58</v>
      </c>
      <c r="BH7" s="24">
        <v>2919.57</v>
      </c>
      <c r="BI7" s="24">
        <v>2726.77</v>
      </c>
      <c r="BJ7" s="24">
        <v>2743.44</v>
      </c>
      <c r="BK7" s="24">
        <v>789.46</v>
      </c>
      <c r="BL7" s="24">
        <v>654.71</v>
      </c>
      <c r="BM7" s="24">
        <v>783.8</v>
      </c>
      <c r="BN7" s="24">
        <v>778.81</v>
      </c>
      <c r="BO7" s="24">
        <v>718.49</v>
      </c>
      <c r="BP7" s="24">
        <v>809.19</v>
      </c>
      <c r="BQ7" s="24">
        <v>54.49</v>
      </c>
      <c r="BR7" s="24">
        <v>50.44</v>
      </c>
      <c r="BS7" s="24">
        <v>54.93</v>
      </c>
      <c r="BT7" s="24">
        <v>58.13</v>
      </c>
      <c r="BU7" s="24">
        <v>53.15</v>
      </c>
      <c r="BV7" s="24">
        <v>57.77</v>
      </c>
      <c r="BW7" s="24">
        <v>65.37</v>
      </c>
      <c r="BX7" s="24">
        <v>68.11</v>
      </c>
      <c r="BY7" s="24">
        <v>67.23</v>
      </c>
      <c r="BZ7" s="24">
        <v>61.82</v>
      </c>
      <c r="CA7" s="24">
        <v>57.02</v>
      </c>
      <c r="CB7" s="24">
        <v>307.02999999999997</v>
      </c>
      <c r="CC7" s="24">
        <v>334.05</v>
      </c>
      <c r="CD7" s="24">
        <v>307.94</v>
      </c>
      <c r="CE7" s="24">
        <v>294.68</v>
      </c>
      <c r="CF7" s="24">
        <v>319.43</v>
      </c>
      <c r="CG7" s="24">
        <v>274.35000000000002</v>
      </c>
      <c r="CH7" s="24">
        <v>228.99</v>
      </c>
      <c r="CI7" s="24">
        <v>222.41</v>
      </c>
      <c r="CJ7" s="24">
        <v>228.21</v>
      </c>
      <c r="CK7" s="24">
        <v>246.9</v>
      </c>
      <c r="CL7" s="24">
        <v>273.68</v>
      </c>
      <c r="CM7" s="24">
        <v>45.99</v>
      </c>
      <c r="CN7" s="24">
        <v>48.26</v>
      </c>
      <c r="CO7" s="24">
        <v>46.09</v>
      </c>
      <c r="CP7" s="24">
        <v>48.46</v>
      </c>
      <c r="CQ7" s="24">
        <v>47.12</v>
      </c>
      <c r="CR7" s="24">
        <v>50.68</v>
      </c>
      <c r="CS7" s="24">
        <v>54.06</v>
      </c>
      <c r="CT7" s="24">
        <v>55.26</v>
      </c>
      <c r="CU7" s="24">
        <v>54.54</v>
      </c>
      <c r="CV7" s="24">
        <v>52.9</v>
      </c>
      <c r="CW7" s="24">
        <v>52.55</v>
      </c>
      <c r="CX7" s="24">
        <v>70.27</v>
      </c>
      <c r="CY7" s="24">
        <v>70.650000000000006</v>
      </c>
      <c r="CZ7" s="24">
        <v>71.48</v>
      </c>
      <c r="DA7" s="24">
        <v>71.86</v>
      </c>
      <c r="DB7" s="24">
        <v>72.17</v>
      </c>
      <c r="DC7" s="24">
        <v>84.86</v>
      </c>
      <c r="DD7" s="24">
        <v>90.11</v>
      </c>
      <c r="DE7" s="24">
        <v>90.52</v>
      </c>
      <c r="DF7" s="24">
        <v>90.3</v>
      </c>
      <c r="DG7" s="24">
        <v>90.3</v>
      </c>
      <c r="DH7" s="24">
        <v>87.3</v>
      </c>
      <c r="DI7" s="24">
        <v>29.51</v>
      </c>
      <c r="DJ7" s="24">
        <v>31.76</v>
      </c>
      <c r="DK7" s="24">
        <v>34.07</v>
      </c>
      <c r="DL7" s="24">
        <v>36.29</v>
      </c>
      <c r="DM7" s="24">
        <v>38.42</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