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7"/>
  <workbookPr/>
  <mc:AlternateContent xmlns:mc="http://schemas.openxmlformats.org/markup-compatibility/2006">
    <mc:Choice Requires="x15">
      <x15ac:absPath xmlns:x15ac="http://schemas.microsoft.com/office/spreadsheetml/2010/11/ac" url="\\anthad\home\home1\ks428\Desktop\"/>
    </mc:Choice>
  </mc:AlternateContent>
  <xr:revisionPtr revIDLastSave="0" documentId="8_{97D64F54-F50E-4826-A376-82CDCCDFFCC6}" xr6:coauthVersionLast="36" xr6:coauthVersionMax="36" xr10:uidLastSave="{00000000-0000-0000-0000-000000000000}"/>
  <workbookProtection workbookAlgorithmName="SHA-512" workbookHashValue="lUf+FbasB+ne1jJBtuxRmCl8EugUeocWgEpbbZIyAV6fpIE7j44uFQRFdYnxwNw7N4pY7R3m8Lu5bo3ZdbzKmQ==" workbookSaltValue="x8XKHDF++TewQ7lpXPl6z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W10" i="4" s="1"/>
  <c r="P6" i="5"/>
  <c r="P10" i="4" s="1"/>
  <c r="O6" i="5"/>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H86" i="4"/>
  <c r="E86" i="4"/>
  <c r="AT10" i="4"/>
  <c r="AD10" i="4"/>
  <c r="I10" i="4"/>
  <c r="B10" i="4"/>
  <c r="AL8" i="4"/>
  <c r="P8" i="4"/>
</calcChain>
</file>

<file path=xl/sharedStrings.xml><?xml version="1.0" encoding="utf-8"?>
<sst xmlns="http://schemas.openxmlformats.org/spreadsheetml/2006/main" count="275" uniqueCount="117">
  <si>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</si>
  <si>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</si>
  <si>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</si>
  <si>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</si>
  <si>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</si>
  <si>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</si>
  <si>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</si>
  <si>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</si>
  <si>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</si>
  <si>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</si>
  <si>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</si>
  <si>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</si>
  <si>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</si>
  <si>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</si>
  <si>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</si>
  <si>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</si>
  <si>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</si>
  <si>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</si>
  <si>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</si>
  <si>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</si>
  <si>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</si>
  <si>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</si>
  <si>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</si>
  <si>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</si>
  <si>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</si>
  <si>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</si>
  <si>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</si>
  <si>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</si>
  <si>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</si>
  <si>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</si>
  <si>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</si>
  <si>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</si>
  <si>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</si>
  <si>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</si>
  <si>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</si>
  <si>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</si>
  <si>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</si>
  <si>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</si>
  <si>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</si>
  <si>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</si>
  <si>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</si>
  <si>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</si>
  <si>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</si>
  <si>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</si>
  <si>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</si>
  <si>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</si>
  <si>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</si>
  <si>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</si>
  <si>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</si>
  <si>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</si>
  <si>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</si>
  <si>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</si>
  <si>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</si>
  <si>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</si>
  <si>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</si>
  <si>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</si>
  <si>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</si>
  <si>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</si>
  <si>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</si>
  <si>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</si>
  <si>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</si>
  <si>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</si>
  <si>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</si>
  <si>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</si>
  <si>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</si>
  <si>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</si>
  <si>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</si>
  <si>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</si>
  <si>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</si>
  <si>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</si>
  <si>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</si>
  <si>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</si>
  <si>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</si>
  <si>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</si>
  <si>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</si>
  <si>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</si>
  <si>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</si>
  <si>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</si>
  <si>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</si>
  <si>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</si>
  <si>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</si>
  <si>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</si>
  <si>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</si>
  <si>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</si>
  <si>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</si>
  <si>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</si>
  <si>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</si>
  <si>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</si>
  <si>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</si>
  <si>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</si>
  <si>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</si>
  <si>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</si>
  <si>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</si>
  <si>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</si>
  <si>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</si>
  <si>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</si>
  <si>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南部町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</si>
  <si>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</si>
  <si>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</si>
  <si>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</si>
  <si>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</si>
  <si>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</si>
  <si>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</si>
  <si>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</si>
  <si>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</si>
  <si>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</si>
  <si>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</si>
  <si>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</si>
  <si>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</si>
  <si>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</si>
  <si>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</si>
  <si>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</si>
  <si>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</si>
  <si>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</si>
  <si>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供用開始から48年経過しており、建設事業継続中であるため、企業債及び他会計繰入金の依存度が高くなるが、水洗化率は100%である。
　今後は、下水道使用料の見直しによる使用料金収入の増加、ストックマネジメント計画による効率的な調査点検及び管更正工法、適正な維持管理運営により、平均値に近づけていけるよう努めることが必要である。</t>
    <phoneticPr fontId="4"/>
  </si>
  <si>
    <t>　昭和47年に民間事業者が設置し供用開始したが、昭和48年に本町へ寄付され、維持管理運営をするようになった。
　寄付を受けてから48年が経過しており、老朽化により平成30年に特定環境保全公共下水道事業として位置付け、現在、建設事業継続中である。
　水洗化率については100%である。
　企業債残高については終末処理場建設事業費による企業債及び他会計繰入金の増加が想定される。
　今後は、下水道使用料の見直し、適正な維持管理運営による汚水処理原価の逓減、施設利用率の向上を目標に長期的に収支の均衡を図っていくことが求められる。</t>
    <phoneticPr fontId="4"/>
  </si>
  <si>
    <t>　管渠改善率については、現在低い水準である。
　しかし、管渠については標準耐用年数を超えているため、令和3年度のカメラ調査により一部改築が必要な管渠を把握し、令和4年度から更新事業を実施しており令和6年度に更新予定である。
　管渠改善率は今後上昇すると予想する。
　また、老朽化している現終末処理場については、令和7年供用開始に向け水処理施設及び汚泥処理施設を建設中である。
　今後、管渠については、ストックマネジメント計画による効率的な調査点検、経済的な管更正工法の選定、適正な維持管理運営が必要である。</t>
    <rPh sb="91" eb="93">
      <t>ジッシ</t>
    </rPh>
    <rPh sb="97" eb="99">
      <t>レイワ</t>
    </rPh>
    <rPh sb="100" eb="102">
      <t>ネンド</t>
    </rPh>
    <rPh sb="103" eb="105">
      <t>コウシン</t>
    </rPh>
    <rPh sb="105" eb="107">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</si>
</sst>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607-4A1C-8CB2-E0FD652239C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formatCode="#,##0.00;&quot;△&quot;#,##0.00">
                  <c:v>0</c:v>
                </c:pt>
              </c:numCache>
            </c:numRef>
          </c:val>
          <c:smooth val="0"/>
          <c:extLst>
            <c:ext xmlns:c16="http://schemas.microsoft.com/office/drawing/2014/chart" uri="{C3380CC4-5D6E-409C-BE32-E72D297353CC}">
              <c16:uniqueId val="{00000001-0607-4A1C-8CB2-E0FD652239C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B28-4CD6-B363-095E7EAB7CA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36.71</c:v>
                </c:pt>
                <c:pt idx="4">
                  <c:v>33.799999999999997</c:v>
                </c:pt>
              </c:numCache>
            </c:numRef>
          </c:val>
          <c:smooth val="0"/>
          <c:extLst>
            <c:ext xmlns:c16="http://schemas.microsoft.com/office/drawing/2014/chart" uri="{C3380CC4-5D6E-409C-BE32-E72D297353CC}">
              <c16:uniqueId val="{00000001-AB28-4CD6-B363-095E7EAB7CA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4FD5-445B-ABD9-EB0FEAE5725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70.05</c:v>
                </c:pt>
                <c:pt idx="4">
                  <c:v>67.09</c:v>
                </c:pt>
              </c:numCache>
            </c:numRef>
          </c:val>
          <c:smooth val="0"/>
          <c:extLst>
            <c:ext xmlns:c16="http://schemas.microsoft.com/office/drawing/2014/chart" uri="{C3380CC4-5D6E-409C-BE32-E72D297353CC}">
              <c16:uniqueId val="{00000001-4FD5-445B-ABD9-EB0FEAE5725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371.53</c:v>
                </c:pt>
                <c:pt idx="4">
                  <c:v>255.85</c:v>
                </c:pt>
              </c:numCache>
            </c:numRef>
          </c:val>
          <c:extLst>
            <c:ext xmlns:c16="http://schemas.microsoft.com/office/drawing/2014/chart" uri="{C3380CC4-5D6E-409C-BE32-E72D297353CC}">
              <c16:uniqueId val="{00000000-E30F-4D68-BB66-B3A58690BFB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0F-4D68-BB66-B3A58690BFB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CA-47C7-A522-1E67448AF32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CA-47C7-A522-1E67448AF32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2E-4B65-BD63-BA35FBD3AB0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2E-4B65-BD63-BA35FBD3AB0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B6-4BCC-A377-31E3D64E168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B6-4BCC-A377-31E3D64E168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82-40F6-A0C1-4078D8A682F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82-40F6-A0C1-4078D8A682F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059-485F-8AA6-082B8C226A8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1209.45</c:v>
                </c:pt>
                <c:pt idx="4">
                  <c:v>1042.6400000000001</c:v>
                </c:pt>
              </c:numCache>
            </c:numRef>
          </c:val>
          <c:smooth val="0"/>
          <c:extLst>
            <c:ext xmlns:c16="http://schemas.microsoft.com/office/drawing/2014/chart" uri="{C3380CC4-5D6E-409C-BE32-E72D297353CC}">
              <c16:uniqueId val="{00000001-0059-485F-8AA6-082B8C226A8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82.26</c:v>
                </c:pt>
                <c:pt idx="4">
                  <c:v>42.38</c:v>
                </c:pt>
              </c:numCache>
            </c:numRef>
          </c:val>
          <c:extLst>
            <c:ext xmlns:c16="http://schemas.microsoft.com/office/drawing/2014/chart" uri="{C3380CC4-5D6E-409C-BE32-E72D297353CC}">
              <c16:uniqueId val="{00000000-0BFC-41A6-8E96-941073D368E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55.93</c:v>
                </c:pt>
                <c:pt idx="4">
                  <c:v>55.76</c:v>
                </c:pt>
              </c:numCache>
            </c:numRef>
          </c:val>
          <c:smooth val="0"/>
          <c:extLst>
            <c:ext xmlns:c16="http://schemas.microsoft.com/office/drawing/2014/chart" uri="{C3380CC4-5D6E-409C-BE32-E72D297353CC}">
              <c16:uniqueId val="{00000001-0BFC-41A6-8E96-941073D368E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110.89</c:v>
                </c:pt>
                <c:pt idx="4">
                  <c:v>215.02</c:v>
                </c:pt>
              </c:numCache>
            </c:numRef>
          </c:val>
          <c:extLst>
            <c:ext xmlns:c16="http://schemas.microsoft.com/office/drawing/2014/chart" uri="{C3380CC4-5D6E-409C-BE32-E72D297353CC}">
              <c16:uniqueId val="{00000000-FE0D-442D-9DD6-0C72B9E688F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289.60000000000002</c:v>
                </c:pt>
                <c:pt idx="4">
                  <c:v>296.14999999999998</c:v>
                </c:pt>
              </c:numCache>
            </c:numRef>
          </c:val>
          <c:smooth val="0"/>
          <c:extLst>
            <c:ext xmlns:c16="http://schemas.microsoft.com/office/drawing/2014/chart" uri="{C3380CC4-5D6E-409C-BE32-E72D297353CC}">
              <c16:uniqueId val="{00000001-FE0D-442D-9DD6-0C72B9E688F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4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青森県　南部町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D3</v>
      </c>
      <c r="X8" s="66"/>
      <c r="Y8" s="66"/>
      <c r="Z8" s="66"/>
      <c r="AA8" s="66"/>
      <c r="AB8" s="66"/>
      <c r="AC8" s="66"/>
      <c r="AD8" s="67" t="str">
        <f>データ!$M$6</f>
        <v>非設置</v>
      </c>
      <c r="AE8" s="67"/>
      <c r="AF8" s="67"/>
      <c r="AG8" s="67"/>
      <c r="AH8" s="67"/>
      <c r="AI8" s="67"/>
      <c r="AJ8" s="67"/>
      <c r="AK8" s="3"/>
      <c r="AL8" s="55">
        <f>データ!S6</f>
        <v>17301</v>
      </c>
      <c r="AM8" s="55"/>
      <c r="AN8" s="55"/>
      <c r="AO8" s="55"/>
      <c r="AP8" s="55"/>
      <c r="AQ8" s="55"/>
      <c r="AR8" s="55"/>
      <c r="AS8" s="55"/>
      <c r="AT8" s="54">
        <f>データ!T6</f>
        <v>153.12</v>
      </c>
      <c r="AU8" s="54"/>
      <c r="AV8" s="54"/>
      <c r="AW8" s="54"/>
      <c r="AX8" s="54"/>
      <c r="AY8" s="54"/>
      <c r="AZ8" s="54"/>
      <c r="BA8" s="54"/>
      <c r="BB8" s="54">
        <f>データ!U6</f>
        <v>112.99</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8.11</v>
      </c>
      <c r="Q10" s="54"/>
      <c r="R10" s="54"/>
      <c r="S10" s="54"/>
      <c r="T10" s="54"/>
      <c r="U10" s="54"/>
      <c r="V10" s="54"/>
      <c r="W10" s="54">
        <f>データ!Q6</f>
        <v>105.26</v>
      </c>
      <c r="X10" s="54"/>
      <c r="Y10" s="54"/>
      <c r="Z10" s="54"/>
      <c r="AA10" s="54"/>
      <c r="AB10" s="54"/>
      <c r="AC10" s="54"/>
      <c r="AD10" s="55">
        <f>データ!R6</f>
        <v>1730</v>
      </c>
      <c r="AE10" s="55"/>
      <c r="AF10" s="55"/>
      <c r="AG10" s="55"/>
      <c r="AH10" s="55"/>
      <c r="AI10" s="55"/>
      <c r="AJ10" s="55"/>
      <c r="AK10" s="2"/>
      <c r="AL10" s="55">
        <f>データ!V6</f>
        <v>1392</v>
      </c>
      <c r="AM10" s="55"/>
      <c r="AN10" s="55"/>
      <c r="AO10" s="55"/>
      <c r="AP10" s="55"/>
      <c r="AQ10" s="55"/>
      <c r="AR10" s="55"/>
      <c r="AS10" s="55"/>
      <c r="AT10" s="54">
        <f>データ!W6</f>
        <v>0.33</v>
      </c>
      <c r="AU10" s="54"/>
      <c r="AV10" s="54"/>
      <c r="AW10" s="54"/>
      <c r="AX10" s="54"/>
      <c r="AY10" s="54"/>
      <c r="AZ10" s="54"/>
      <c r="BA10" s="54"/>
      <c r="BB10" s="54">
        <f>データ!X6</f>
        <v>4218.18</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43</v>
      </c>
      <c r="N86" s="12" t="s">
        <v>43</v>
      </c>
      <c r="O86" s="12" t="str">
        <f>データ!EO6</f>
        <v>【0.15】</v>
      </c>
    </row>
  </sheetData>
  <sheetProtection algorithmName="SHA-512" hashValue="00vIv13WTAA1YCptTM43uWlU5qOa2u7UsChMaXTQn1/n9Nnl8llJS6J8S5qf+Am/Q/Xj1zA0pkoB4ios+gVgAQ==" saltValue="sACIWP+AeQJJyxmrwdo4G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5"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15">
      <c r="A6" s="14" t="s">
        <v>95</v>
      </c>
      <c r="B6" s="19">
        <f>B7</f>
        <v>2021</v>
      </c>
      <c r="C6" s="19">
        <f t="shared" ref="C6:X6" si="3">C7</f>
        <v>24457</v>
      </c>
      <c r="D6" s="19">
        <f t="shared" si="3"/>
        <v>47</v>
      </c>
      <c r="E6" s="19">
        <f t="shared" si="3"/>
        <v>17</v>
      </c>
      <c r="F6" s="19">
        <f t="shared" si="3"/>
        <v>4</v>
      </c>
      <c r="G6" s="19">
        <f t="shared" si="3"/>
        <v>0</v>
      </c>
      <c r="H6" s="19" t="str">
        <f t="shared" si="3"/>
        <v>青森県　南部町</v>
      </c>
      <c r="I6" s="19" t="str">
        <f t="shared" si="3"/>
        <v>法非適用</v>
      </c>
      <c r="J6" s="19" t="str">
        <f t="shared" si="3"/>
        <v>下水道事業</v>
      </c>
      <c r="K6" s="19" t="str">
        <f t="shared" si="3"/>
        <v>特定環境保全公共下水道</v>
      </c>
      <c r="L6" s="19" t="str">
        <f t="shared" si="3"/>
        <v>D3</v>
      </c>
      <c r="M6" s="19" t="str">
        <f t="shared" si="3"/>
        <v>非設置</v>
      </c>
      <c r="N6" s="20" t="str">
        <f t="shared" si="3"/>
        <v>-</v>
      </c>
      <c r="O6" s="20" t="str">
        <f t="shared" si="3"/>
        <v>該当数値なし</v>
      </c>
      <c r="P6" s="20">
        <f t="shared" si="3"/>
        <v>8.11</v>
      </c>
      <c r="Q6" s="20">
        <f t="shared" si="3"/>
        <v>105.26</v>
      </c>
      <c r="R6" s="20">
        <f t="shared" si="3"/>
        <v>1730</v>
      </c>
      <c r="S6" s="20">
        <f t="shared" si="3"/>
        <v>17301</v>
      </c>
      <c r="T6" s="20">
        <f t="shared" si="3"/>
        <v>153.12</v>
      </c>
      <c r="U6" s="20">
        <f t="shared" si="3"/>
        <v>112.99</v>
      </c>
      <c r="V6" s="20">
        <f t="shared" si="3"/>
        <v>1392</v>
      </c>
      <c r="W6" s="20">
        <f t="shared" si="3"/>
        <v>0.33</v>
      </c>
      <c r="X6" s="20">
        <f t="shared" si="3"/>
        <v>4218.18</v>
      </c>
      <c r="Y6" s="21" t="str">
        <f>IF(Y7="",NA(),Y7)</f>
        <v>-</v>
      </c>
      <c r="Z6" s="21" t="str">
        <f t="shared" ref="Z6:AH6" si="4">IF(Z7="",NA(),Z7)</f>
        <v>-</v>
      </c>
      <c r="AA6" s="21" t="str">
        <f t="shared" si="4"/>
        <v>-</v>
      </c>
      <c r="AB6" s="21">
        <f t="shared" si="4"/>
        <v>371.53</v>
      </c>
      <c r="AC6" s="21">
        <f t="shared" si="4"/>
        <v>255.85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1209.45</v>
      </c>
      <c r="BO6" s="21">
        <f t="shared" si="7"/>
        <v>1042.6400000000001</v>
      </c>
      <c r="BP6" s="20" t="str">
        <f>IF(BP7="","",IF(BP7="-","【-】","【"&amp;SUBSTITUTE(TEXT(BP7,"#,##0.00"),"-","△")&amp;"】"))</f>
        <v>【1,201.79】</v>
      </c>
      <c r="BQ6" s="21" t="str">
        <f>IF(BQ7="",NA(),BQ7)</f>
        <v>-</v>
      </c>
      <c r="BR6" s="21" t="str">
        <f t="shared" ref="BR6:BZ6" si="8">IF(BR7="",NA(),BR7)</f>
        <v>-</v>
      </c>
      <c r="BS6" s="21" t="str">
        <f t="shared" si="8"/>
        <v>-</v>
      </c>
      <c r="BT6" s="21">
        <f t="shared" si="8"/>
        <v>82.26</v>
      </c>
      <c r="BU6" s="21">
        <f t="shared" si="8"/>
        <v>42.38</v>
      </c>
      <c r="BV6" s="21" t="str">
        <f t="shared" si="8"/>
        <v>-</v>
      </c>
      <c r="BW6" s="21" t="str">
        <f t="shared" si="8"/>
        <v>-</v>
      </c>
      <c r="BX6" s="21" t="str">
        <f t="shared" si="8"/>
        <v>-</v>
      </c>
      <c r="BY6" s="21">
        <f t="shared" si="8"/>
        <v>55.93</v>
      </c>
      <c r="BZ6" s="21">
        <f t="shared" si="8"/>
        <v>55.76</v>
      </c>
      <c r="CA6" s="20" t="str">
        <f>IF(CA7="","",IF(CA7="-","【-】","【"&amp;SUBSTITUTE(TEXT(CA7,"#,##0.00"),"-","△")&amp;"】"))</f>
        <v>【75.31】</v>
      </c>
      <c r="CB6" s="21" t="str">
        <f>IF(CB7="",NA(),CB7)</f>
        <v>-</v>
      </c>
      <c r="CC6" s="21" t="str">
        <f t="shared" ref="CC6:CK6" si="9">IF(CC7="",NA(),CC7)</f>
        <v>-</v>
      </c>
      <c r="CD6" s="21" t="str">
        <f t="shared" si="9"/>
        <v>-</v>
      </c>
      <c r="CE6" s="21">
        <f t="shared" si="9"/>
        <v>110.89</v>
      </c>
      <c r="CF6" s="21">
        <f t="shared" si="9"/>
        <v>215.02</v>
      </c>
      <c r="CG6" s="21" t="str">
        <f t="shared" si="9"/>
        <v>-</v>
      </c>
      <c r="CH6" s="21" t="str">
        <f t="shared" si="9"/>
        <v>-</v>
      </c>
      <c r="CI6" s="21" t="str">
        <f t="shared" si="9"/>
        <v>-</v>
      </c>
      <c r="CJ6" s="21">
        <f t="shared" si="9"/>
        <v>289.60000000000002</v>
      </c>
      <c r="CK6" s="21">
        <f t="shared" si="9"/>
        <v>296.14999999999998</v>
      </c>
      <c r="CL6" s="20" t="str">
        <f>IF(CL7="","",IF(CL7="-","【-】","【"&amp;SUBSTITUTE(TEXT(CL7,"#,##0.00"),"-","△")&amp;"】"))</f>
        <v>【216.39】</v>
      </c>
      <c r="CM6" s="21" t="str">
        <f>IF(CM7="",NA(),CM7)</f>
        <v>-</v>
      </c>
      <c r="CN6" s="21" t="str">
        <f t="shared" ref="CN6:CV6" si="10">IF(CN7="",NA(),CN7)</f>
        <v>-</v>
      </c>
      <c r="CO6" s="21" t="str">
        <f t="shared" si="10"/>
        <v>-</v>
      </c>
      <c r="CP6" s="20">
        <f t="shared" si="10"/>
        <v>0</v>
      </c>
      <c r="CQ6" s="20">
        <f t="shared" si="10"/>
        <v>0</v>
      </c>
      <c r="CR6" s="21" t="str">
        <f t="shared" si="10"/>
        <v>-</v>
      </c>
      <c r="CS6" s="21" t="str">
        <f t="shared" si="10"/>
        <v>-</v>
      </c>
      <c r="CT6" s="21" t="str">
        <f t="shared" si="10"/>
        <v>-</v>
      </c>
      <c r="CU6" s="21">
        <f t="shared" si="10"/>
        <v>36.71</v>
      </c>
      <c r="CV6" s="21">
        <f t="shared" si="10"/>
        <v>33.799999999999997</v>
      </c>
      <c r="CW6" s="20" t="str">
        <f>IF(CW7="","",IF(CW7="-","【-】","【"&amp;SUBSTITUTE(TEXT(CW7,"#,##0.00"),"-","△")&amp;"】"))</f>
        <v>【42.57】</v>
      </c>
      <c r="CX6" s="21" t="str">
        <f>IF(CX7="",NA(),CX7)</f>
        <v>-</v>
      </c>
      <c r="CY6" s="21" t="str">
        <f t="shared" ref="CY6:DG6" si="11">IF(CY7="",NA(),CY7)</f>
        <v>-</v>
      </c>
      <c r="CZ6" s="21" t="str">
        <f t="shared" si="11"/>
        <v>-</v>
      </c>
      <c r="DA6" s="21">
        <f t="shared" si="11"/>
        <v>100</v>
      </c>
      <c r="DB6" s="21">
        <f t="shared" si="11"/>
        <v>100</v>
      </c>
      <c r="DC6" s="21" t="str">
        <f t="shared" si="11"/>
        <v>-</v>
      </c>
      <c r="DD6" s="21" t="str">
        <f t="shared" si="11"/>
        <v>-</v>
      </c>
      <c r="DE6" s="21" t="str">
        <f t="shared" si="11"/>
        <v>-</v>
      </c>
      <c r="DF6" s="21">
        <f t="shared" si="11"/>
        <v>70.05</v>
      </c>
      <c r="DG6" s="21">
        <f t="shared" si="11"/>
        <v>67.09</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0.02</v>
      </c>
      <c r="EN6" s="20">
        <f t="shared" si="14"/>
        <v>0</v>
      </c>
      <c r="EO6" s="20" t="str">
        <f>IF(EO7="","",IF(EO7="-","【-】","【"&amp;SUBSTITUTE(TEXT(EO7,"#,##0.00"),"-","△")&amp;"】"))</f>
        <v>【0.15】</v>
      </c>
    </row>
    <row r="7" spans="1:145" s="22" customFormat="1" x14ac:dyDescent="0.15">
      <c r="A7" s="14"/>
      <c r="B7" s="23">
        <v>2021</v>
      </c>
      <c r="C7" s="23">
        <v>24457</v>
      </c>
      <c r="D7" s="23">
        <v>47</v>
      </c>
      <c r="E7" s="23">
        <v>17</v>
      </c>
      <c r="F7" s="23">
        <v>4</v>
      </c>
      <c r="G7" s="23">
        <v>0</v>
      </c>
      <c r="H7" s="23" t="s">
        <v>96</v>
      </c>
      <c r="I7" s="23" t="s">
        <v>97</v>
      </c>
      <c r="J7" s="23" t="s">
        <v>98</v>
      </c>
      <c r="K7" s="23" t="s">
        <v>99</v>
      </c>
      <c r="L7" s="23" t="s">
        <v>100</v>
      </c>
      <c r="M7" s="23" t="s">
        <v>101</v>
      </c>
      <c r="N7" s="24" t="s">
        <v>102</v>
      </c>
      <c r="O7" s="24" t="s">
        <v>103</v>
      </c>
      <c r="P7" s="24">
        <v>8.11</v>
      </c>
      <c r="Q7" s="24">
        <v>105.26</v>
      </c>
      <c r="R7" s="24">
        <v>1730</v>
      </c>
      <c r="S7" s="24">
        <v>17301</v>
      </c>
      <c r="T7" s="24">
        <v>153.12</v>
      </c>
      <c r="U7" s="24">
        <v>112.99</v>
      </c>
      <c r="V7" s="24">
        <v>1392</v>
      </c>
      <c r="W7" s="24">
        <v>0.33</v>
      </c>
      <c r="X7" s="24">
        <v>4218.18</v>
      </c>
      <c r="Y7" s="24" t="s">
        <v>102</v>
      </c>
      <c r="Z7" s="24" t="s">
        <v>102</v>
      </c>
      <c r="AA7" s="24" t="s">
        <v>102</v>
      </c>
      <c r="AB7" s="24">
        <v>371.53</v>
      </c>
      <c r="AC7" s="24">
        <v>255.85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t="s">
        <v>102</v>
      </c>
      <c r="BG7" s="24" t="s">
        <v>102</v>
      </c>
      <c r="BH7" s="24" t="s">
        <v>102</v>
      </c>
      <c r="BI7" s="24">
        <v>0</v>
      </c>
      <c r="BJ7" s="24">
        <v>0</v>
      </c>
      <c r="BK7" s="24" t="s">
        <v>102</v>
      </c>
      <c r="BL7" s="24" t="s">
        <v>102</v>
      </c>
      <c r="BM7" s="24" t="s">
        <v>102</v>
      </c>
      <c r="BN7" s="24">
        <v>1209.45</v>
      </c>
      <c r="BO7" s="24">
        <v>1042.6400000000001</v>
      </c>
      <c r="BP7" s="24">
        <v>1201.79</v>
      </c>
      <c r="BQ7" s="24" t="s">
        <v>102</v>
      </c>
      <c r="BR7" s="24" t="s">
        <v>102</v>
      </c>
      <c r="BS7" s="24" t="s">
        <v>102</v>
      </c>
      <c r="BT7" s="24">
        <v>82.26</v>
      </c>
      <c r="BU7" s="24">
        <v>42.38</v>
      </c>
      <c r="BV7" s="24" t="s">
        <v>102</v>
      </c>
      <c r="BW7" s="24" t="s">
        <v>102</v>
      </c>
      <c r="BX7" s="24" t="s">
        <v>102</v>
      </c>
      <c r="BY7" s="24">
        <v>55.93</v>
      </c>
      <c r="BZ7" s="24">
        <v>55.76</v>
      </c>
      <c r="CA7" s="24">
        <v>75.31</v>
      </c>
      <c r="CB7" s="24" t="s">
        <v>102</v>
      </c>
      <c r="CC7" s="24" t="s">
        <v>102</v>
      </c>
      <c r="CD7" s="24" t="s">
        <v>102</v>
      </c>
      <c r="CE7" s="24">
        <v>110.89</v>
      </c>
      <c r="CF7" s="24">
        <v>215.02</v>
      </c>
      <c r="CG7" s="24" t="s">
        <v>102</v>
      </c>
      <c r="CH7" s="24" t="s">
        <v>102</v>
      </c>
      <c r="CI7" s="24" t="s">
        <v>102</v>
      </c>
      <c r="CJ7" s="24">
        <v>289.60000000000002</v>
      </c>
      <c r="CK7" s="24">
        <v>296.14999999999998</v>
      </c>
      <c r="CL7" s="24">
        <v>216.39</v>
      </c>
      <c r="CM7" s="24" t="s">
        <v>102</v>
      </c>
      <c r="CN7" s="24" t="s">
        <v>102</v>
      </c>
      <c r="CO7" s="24" t="s">
        <v>102</v>
      </c>
      <c r="CP7" s="24">
        <v>0</v>
      </c>
      <c r="CQ7" s="24">
        <v>0</v>
      </c>
      <c r="CR7" s="24" t="s">
        <v>102</v>
      </c>
      <c r="CS7" s="24" t="s">
        <v>102</v>
      </c>
      <c r="CT7" s="24" t="s">
        <v>102</v>
      </c>
      <c r="CU7" s="24">
        <v>36.71</v>
      </c>
      <c r="CV7" s="24">
        <v>33.799999999999997</v>
      </c>
      <c r="CW7" s="24">
        <v>42.57</v>
      </c>
      <c r="CX7" s="24" t="s">
        <v>102</v>
      </c>
      <c r="CY7" s="24" t="s">
        <v>102</v>
      </c>
      <c r="CZ7" s="24" t="s">
        <v>102</v>
      </c>
      <c r="DA7" s="24">
        <v>100</v>
      </c>
      <c r="DB7" s="24">
        <v>100</v>
      </c>
      <c r="DC7" s="24" t="s">
        <v>102</v>
      </c>
      <c r="DD7" s="24" t="s">
        <v>102</v>
      </c>
      <c r="DE7" s="24" t="s">
        <v>102</v>
      </c>
      <c r="DF7" s="24">
        <v>70.05</v>
      </c>
      <c r="DG7" s="24">
        <v>67.09</v>
      </c>
      <c r="DH7" s="24">
        <v>85.24</v>
      </c>
      <c r="DI7" s="24"/>
      <c r="DJ7" s="24"/>
      <c r="DK7" s="24"/>
      <c r="DL7" s="24"/>
      <c r="DM7" s="24"/>
      <c r="DN7" s="24"/>
      <c r="DO7" s="24"/>
      <c r="DP7" s="24"/>
      <c r="DQ7" s="24"/>
      <c r="DR7" s="24"/>
      <c r="DS7" s="24"/>
      <c r="DT7" s="24"/>
      <c r="DU7" s="24"/>
      <c r="DV7" s="24"/>
      <c r="DW7" s="24"/>
      <c r="DX7" s="24"/>
      <c r="DY7" s="24"/>
      <c r="DZ7" s="24"/>
      <c r="EA7" s="24"/>
      <c r="EB7" s="24"/>
      <c r="EC7" s="24"/>
      <c r="ED7" s="24"/>
      <c r="EE7" s="24" t="s">
        <v>102</v>
      </c>
      <c r="EF7" s="24" t="s">
        <v>102</v>
      </c>
      <c r="EG7" s="24" t="s">
        <v>102</v>
      </c>
      <c r="EH7" s="24">
        <v>0</v>
      </c>
      <c r="EI7" s="24">
        <v>0</v>
      </c>
      <c r="EJ7" s="24" t="s">
        <v>102</v>
      </c>
      <c r="EK7" s="24" t="s">
        <v>102</v>
      </c>
      <c r="EL7" s="24" t="s">
        <v>102</v>
      </c>
      <c r="EM7" s="24">
        <v>0.02</v>
      </c>
      <c r="EN7" s="24">
        <v>0</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109</v>
      </c>
    </row>
    <row r="12" spans="1:145" x14ac:dyDescent="0.15">
      <c r="B12">
        <v>1</v>
      </c>
      <c r="C12">
        <v>1</v>
      </c>
      <c r="D12">
        <v>1</v>
      </c>
      <c r="E12">
        <v>2</v>
      </c>
      <c r="F12">
        <v>3</v>
      </c>
      <c r="G12" t="s">
        <v>110</v>
      </c>
    </row>
    <row r="13" spans="1:145" x14ac:dyDescent="0.15">
      <c r="B13" t="s">
        <v>111</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助川和典</cp:lastModifiedBy>
  <dcterms:created xsi:type="dcterms:W3CDTF">2023-01-12T23:55:54Z</dcterms:created>
  <dcterms:modified xsi:type="dcterms:W3CDTF">2023-01-23T04:26:53Z</dcterms:modified>
  <cp:category/>
</cp:coreProperties>
</file>