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1\300_理財\342 経営比較分析表の策定\Ｒ４\230106_経営比較分析表の分析等について（依頼）\5.確認完了データ\01-2 簡水　〇\35 三戸町\"/>
    </mc:Choice>
  </mc:AlternateContent>
  <xr:revisionPtr revIDLastSave="0" documentId="13_ncr:1_{0AC200F5-6A18-44D5-9A13-6748182D67E5}" xr6:coauthVersionLast="47" xr6:coauthVersionMax="47" xr10:uidLastSave="{00000000-0000-0000-0000-000000000000}"/>
  <workbookProtection workbookAlgorithmName="SHA-512" workbookHashValue="VMIuj9p10ayNP+MqBYIMYDt1I3oPBkSabM2llbvnwxCJ/I57JHJQnSGkUO124U4WALyoPeQHWFZ0uU9alnhj1A==" workbookSaltValue="+/nXx790kpAb03ZpcRvhpw=="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AL10" i="4" s="1"/>
  <c r="T6" i="5"/>
  <c r="BB8" i="4" s="1"/>
  <c r="S6" i="5"/>
  <c r="AT8" i="4" s="1"/>
  <c r="R6" i="5"/>
  <c r="AL8"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I85" i="4"/>
  <c r="AT10" i="4"/>
</calcChain>
</file>

<file path=xl/sharedStrings.xml><?xml version="1.0" encoding="utf-8"?>
<sst xmlns="http://schemas.openxmlformats.org/spreadsheetml/2006/main" count="233" uniqueCount="119">
  <si>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</si>
  <si>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</si>
  <si>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</si>
  <si>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</si>
  <si>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</si>
  <si>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</si>
  <si>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</si>
  <si>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</si>
  <si>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</si>
  <si>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</si>
  <si>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</si>
  <si>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</si>
  <si>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</si>
  <si>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</si>
  <si>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</si>
  <si>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</si>
  <si>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</si>
  <si>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</si>
  <si>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</si>
  <si>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</si>
  <si>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</si>
  <si>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</si>
  <si>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</si>
  <si>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</si>
  <si>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</si>
  <si>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</si>
  <si>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</si>
  <si>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</si>
  <si>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</si>
  <si>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</si>
  <si>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</si>
  <si>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</si>
  <si>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</si>
  <si>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</si>
  <si>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</si>
  <si>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</si>
  <si>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</si>
  <si>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</si>
  <si>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</si>
  <si>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</si>
  <si>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</si>
  <si>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</si>
  <si>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</si>
  <si>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</si>
  <si>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</si>
  <si>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</si>
  <si>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</si>
  <si>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</si>
  <si>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</si>
  <si>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</si>
  <si>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</si>
  <si>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</si>
  <si>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</si>
  <si>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</si>
  <si>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</si>
  <si>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</si>
  <si>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</si>
  <si>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</si>
  <si>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</si>
  <si>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</si>
  <si>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</si>
  <si>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</si>
  <si>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</si>
  <si>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</si>
  <si>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</si>
  <si>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</si>
  <si>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</si>
  <si>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</si>
  <si>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</si>
  <si>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</si>
  <si>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</si>
  <si>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</si>
  <si>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</si>
  <si>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</si>
  <si>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</si>
  <si>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</si>
  <si>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</si>
  <si>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</si>
  <si>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</si>
  <si>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</si>
  <si>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</si>
  <si>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</si>
  <si>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</si>
  <si>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</si>
  <si>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</si>
  <si>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</si>
  <si>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</si>
  <si>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</si>
  <si>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</si>
  <si>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</si>
  <si>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</si>
  <si>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</si>
  <si>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</si>
  <si>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</si>
  <si>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</si>
  <si>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</si>
  <si>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</si>
  <si>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三戸町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</si>
  <si>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</si>
  <si>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</si>
  <si>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</si>
  <si>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</si>
  <si>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</si>
  <si>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</si>
  <si>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</si>
  <si>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</si>
  <si>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</si>
  <si>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</si>
  <si>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</si>
  <si>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</si>
  <si>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</si>
  <si>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</si>
  <si>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</si>
  <si>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</si>
  <si>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</si>
  <si>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</si>
  <si>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施設や管路の老朽化や更新時期の到来に伴い、さらに経営状況は厳しいものになると見込まれる。
　更新を実施する際は、点在している浄水施設の統廃合や近隣市町村との広域連携も検討しながら計画的に実施していく必要がある。
　令和４年度から、「三八地区水道事業広域連携推進任意協議会」において、近隣事業体との広域化・共同化に向けた検討をしているところである。</t>
    <rPh sb="109" eb="111">
      <t>レイワ</t>
    </rPh>
    <rPh sb="112" eb="113">
      <t>ネン</t>
    </rPh>
    <rPh sb="113" eb="114">
      <t>ド</t>
    </rPh>
    <rPh sb="143" eb="145">
      <t>キンリン</t>
    </rPh>
    <rPh sb="145" eb="148">
      <t>ジギョウタイ</t>
    </rPh>
    <rPh sb="150" eb="153">
      <t>コウイキカ</t>
    </rPh>
    <rPh sb="154" eb="157">
      <t>キョウドウカ</t>
    </rPh>
    <rPh sb="158" eb="159">
      <t>ム</t>
    </rPh>
    <rPh sb="161" eb="163">
      <t>ケントウ</t>
    </rPh>
    <phoneticPr fontId="4"/>
  </si>
  <si>
    <t xml:space="preserve">
　人口減少による給水収益の減少、施設・管路の更新に掛かる多大な投資は避けられないものであるため、料金制度の見直し等をすることで自主財源を確保するとともに、点在している施設の統廃合等により、施設規模の適正化を図り、コスト削減を目指していく必要がある。</t>
    <phoneticPr fontId="4"/>
  </si>
  <si>
    <t>・収益的収支比率については100％未満となっているものの、類似団体よりは高くなっている。また、料金回収率については、令和２年度までは類似団体より高かったが、令和３年度においては類似団体より若干下回った。適切な料金収入の確保に向けて、必要に応じて料金改定の検討が必要と思われる。
・令和２年度までは企業債残高割合が類似団体の平均より低く抑えられているが、令和３年度は給水管更新工事を実施したため、類似団体の平均を上回っている。施設の老朽化に伴う施設更新事業が増えていることから、その割合の増加および給水原価の高騰が避けられないものと見込まれる。
・給水人口の減少や節水機器の普及による配水流量の減少に伴い、今後も施設利用率は低いままと予想される。
　以上のことから、今後も施設・管路の更新及び修繕を継続して実施する必要があるが、人口や利用率にあわせた、施設の統廃合や広域連携を検討していく必要がある。</t>
    <rPh sb="1" eb="4">
      <t>シュウエキテキ</t>
    </rPh>
    <rPh sb="4" eb="6">
      <t>シュウシ</t>
    </rPh>
    <rPh sb="6" eb="8">
      <t>ヒリツ</t>
    </rPh>
    <rPh sb="17" eb="19">
      <t>ミマン</t>
    </rPh>
    <rPh sb="29" eb="31">
      <t>ルイジ</t>
    </rPh>
    <rPh sb="31" eb="33">
      <t>ダンタイ</t>
    </rPh>
    <rPh sb="36" eb="37">
      <t>タカ</t>
    </rPh>
    <rPh sb="47" eb="49">
      <t>リョウキン</t>
    </rPh>
    <rPh sb="49" eb="51">
      <t>カイシュウ</t>
    </rPh>
    <rPh sb="51" eb="52">
      <t>リツ</t>
    </rPh>
    <rPh sb="58" eb="60">
      <t>レイワ</t>
    </rPh>
    <rPh sb="61" eb="62">
      <t>ネン</t>
    </rPh>
    <rPh sb="62" eb="63">
      <t>ド</t>
    </rPh>
    <rPh sb="66" eb="68">
      <t>ルイジ</t>
    </rPh>
    <rPh sb="68" eb="70">
      <t>ダンタイ</t>
    </rPh>
    <rPh sb="72" eb="73">
      <t>タカ</t>
    </rPh>
    <rPh sb="78" eb="80">
      <t>レイワ</t>
    </rPh>
    <rPh sb="81" eb="82">
      <t>ネン</t>
    </rPh>
    <rPh sb="82" eb="83">
      <t>ド</t>
    </rPh>
    <rPh sb="88" eb="90">
      <t>ルイジ</t>
    </rPh>
    <rPh sb="90" eb="92">
      <t>ダンタイ</t>
    </rPh>
    <rPh sb="94" eb="96">
      <t>ジャッカン</t>
    </rPh>
    <rPh sb="96" eb="98">
      <t>シタマワ</t>
    </rPh>
    <rPh sb="101" eb="103">
      <t>テキセツ</t>
    </rPh>
    <rPh sb="104" eb="106">
      <t>リョウキン</t>
    </rPh>
    <rPh sb="106" eb="108">
      <t>シュウニュウ</t>
    </rPh>
    <rPh sb="109" eb="111">
      <t>カクホ</t>
    </rPh>
    <rPh sb="112" eb="113">
      <t>ム</t>
    </rPh>
    <rPh sb="116" eb="118">
      <t>ヒツヨウ</t>
    </rPh>
    <rPh sb="119" eb="120">
      <t>オウ</t>
    </rPh>
    <rPh sb="122" eb="124">
      <t>リョウキン</t>
    </rPh>
    <rPh sb="124" eb="126">
      <t>カイテイ</t>
    </rPh>
    <rPh sb="127" eb="129">
      <t>ケントウ</t>
    </rPh>
    <rPh sb="130" eb="132">
      <t>ヒツヨウ</t>
    </rPh>
    <rPh sb="133" eb="134">
      <t>オモ</t>
    </rPh>
    <rPh sb="141" eb="143">
      <t>レイワ</t>
    </rPh>
    <rPh sb="144" eb="145">
      <t>ネン</t>
    </rPh>
    <rPh sb="145" eb="146">
      <t>ド</t>
    </rPh>
    <rPh sb="177" eb="179">
      <t>レイワ</t>
    </rPh>
    <rPh sb="180" eb="181">
      <t>ネン</t>
    </rPh>
    <rPh sb="181" eb="182">
      <t>ド</t>
    </rPh>
    <rPh sb="183" eb="186">
      <t>キュウスイカン</t>
    </rPh>
    <rPh sb="186" eb="188">
      <t>コウシン</t>
    </rPh>
    <rPh sb="188" eb="190">
      <t>コウジ</t>
    </rPh>
    <rPh sb="191" eb="193">
      <t>ジッシ</t>
    </rPh>
    <rPh sb="198" eb="200">
      <t>ルイジ</t>
    </rPh>
    <rPh sb="200" eb="202">
      <t>ダンタイ</t>
    </rPh>
    <rPh sb="203" eb="205">
      <t>ヘイキン</t>
    </rPh>
    <rPh sb="206" eb="208">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</si>
</sst>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formatCode="#,##0.00;&quot;△&quot;#,##0.00;&quot;-&quot;">
                  <c:v>2.78</c:v>
                </c:pt>
                <c:pt idx="4">
                  <c:v>0</c:v>
                </c:pt>
              </c:numCache>
            </c:numRef>
          </c:val>
          <c:extLst>
            <c:ext xmlns:c16="http://schemas.microsoft.com/office/drawing/2014/chart" uri="{C3380CC4-5D6E-409C-BE32-E72D297353CC}">
              <c16:uniqueId val="{00000000-BDC9-4591-AA13-06EB8663C331}"/>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BDC9-4591-AA13-06EB8663C331}"/>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23.07</c:v>
                </c:pt>
                <c:pt idx="1">
                  <c:v>21.7</c:v>
                </c:pt>
                <c:pt idx="2">
                  <c:v>23.17</c:v>
                </c:pt>
                <c:pt idx="3">
                  <c:v>22.47</c:v>
                </c:pt>
                <c:pt idx="4">
                  <c:v>23.23</c:v>
                </c:pt>
              </c:numCache>
            </c:numRef>
          </c:val>
          <c:extLst>
            <c:ext xmlns:c16="http://schemas.microsoft.com/office/drawing/2014/chart" uri="{C3380CC4-5D6E-409C-BE32-E72D297353CC}">
              <c16:uniqueId val="{00000000-A18E-4CCD-AF1B-077624537BC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A18E-4CCD-AF1B-077624537BC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74.33</c:v>
                </c:pt>
                <c:pt idx="1">
                  <c:v>79.17</c:v>
                </c:pt>
                <c:pt idx="2">
                  <c:v>76.44</c:v>
                </c:pt>
                <c:pt idx="3">
                  <c:v>76.2</c:v>
                </c:pt>
                <c:pt idx="4">
                  <c:v>74.27</c:v>
                </c:pt>
              </c:numCache>
            </c:numRef>
          </c:val>
          <c:extLst>
            <c:ext xmlns:c16="http://schemas.microsoft.com/office/drawing/2014/chart" uri="{C3380CC4-5D6E-409C-BE32-E72D297353CC}">
              <c16:uniqueId val="{00000000-1A83-497D-A1B3-FFBD1B95F01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1A83-497D-A1B3-FFBD1B95F01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81.650000000000006</c:v>
                </c:pt>
                <c:pt idx="1">
                  <c:v>79.08</c:v>
                </c:pt>
                <c:pt idx="2">
                  <c:v>85.77</c:v>
                </c:pt>
                <c:pt idx="3">
                  <c:v>84.73</c:v>
                </c:pt>
                <c:pt idx="4">
                  <c:v>86.35</c:v>
                </c:pt>
              </c:numCache>
            </c:numRef>
          </c:val>
          <c:extLst>
            <c:ext xmlns:c16="http://schemas.microsoft.com/office/drawing/2014/chart" uri="{C3380CC4-5D6E-409C-BE32-E72D297353CC}">
              <c16:uniqueId val="{00000000-C6B4-4231-A772-054233D9FE8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C6B4-4231-A772-054233D9FE8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97-4B14-8365-D66C2AB31F6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97-4B14-8365-D66C2AB31F6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59-4F4A-8B0B-88B8DCBA2FEF}"/>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59-4F4A-8B0B-88B8DCBA2FEF}"/>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29-4FD4-B0AD-B3B20A2CC24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29-4FD4-B0AD-B3B20A2CC24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62-4C57-A25A-85EFE6E02C3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62-4C57-A25A-85EFE6E02C3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916.22</c:v>
                </c:pt>
                <c:pt idx="1">
                  <c:v>1040.57</c:v>
                </c:pt>
                <c:pt idx="2">
                  <c:v>1056.8800000000001</c:v>
                </c:pt>
                <c:pt idx="3">
                  <c:v>1083.8900000000001</c:v>
                </c:pt>
                <c:pt idx="4">
                  <c:v>1184.95</c:v>
                </c:pt>
              </c:numCache>
            </c:numRef>
          </c:val>
          <c:extLst>
            <c:ext xmlns:c16="http://schemas.microsoft.com/office/drawing/2014/chart" uri="{C3380CC4-5D6E-409C-BE32-E72D297353CC}">
              <c16:uniqueId val="{00000000-BA8A-4579-B272-A5C0A5FBB46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BA8A-4579-B272-A5C0A5FBB46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47.69</c:v>
                </c:pt>
                <c:pt idx="1">
                  <c:v>52.79</c:v>
                </c:pt>
                <c:pt idx="2">
                  <c:v>54.3</c:v>
                </c:pt>
                <c:pt idx="3">
                  <c:v>51.26</c:v>
                </c:pt>
                <c:pt idx="4">
                  <c:v>40.549999999999997</c:v>
                </c:pt>
              </c:numCache>
            </c:numRef>
          </c:val>
          <c:extLst>
            <c:ext xmlns:c16="http://schemas.microsoft.com/office/drawing/2014/chart" uri="{C3380CC4-5D6E-409C-BE32-E72D297353CC}">
              <c16:uniqueId val="{00000000-CEFA-44C8-974D-5880E1DC76E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CEFA-44C8-974D-5880E1DC76E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483.78</c:v>
                </c:pt>
                <c:pt idx="1">
                  <c:v>456.79</c:v>
                </c:pt>
                <c:pt idx="2">
                  <c:v>440.91</c:v>
                </c:pt>
                <c:pt idx="3">
                  <c:v>503.11</c:v>
                </c:pt>
                <c:pt idx="4">
                  <c:v>600.41</c:v>
                </c:pt>
              </c:numCache>
            </c:numRef>
          </c:val>
          <c:extLst>
            <c:ext xmlns:c16="http://schemas.microsoft.com/office/drawing/2014/chart" uri="{C3380CC4-5D6E-409C-BE32-E72D297353CC}">
              <c16:uniqueId val="{00000000-2A0E-4D9C-96E7-C2F73552898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2A0E-4D9C-96E7-C2F73552898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青森県　三戸町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9456</v>
      </c>
      <c r="AM8" s="37"/>
      <c r="AN8" s="37"/>
      <c r="AO8" s="37"/>
      <c r="AP8" s="37"/>
      <c r="AQ8" s="37"/>
      <c r="AR8" s="37"/>
      <c r="AS8" s="37"/>
      <c r="AT8" s="38">
        <f>データ!$S$6</f>
        <v>151.79</v>
      </c>
      <c r="AU8" s="38"/>
      <c r="AV8" s="38"/>
      <c r="AW8" s="38"/>
      <c r="AX8" s="38"/>
      <c r="AY8" s="38"/>
      <c r="AZ8" s="38"/>
      <c r="BA8" s="38"/>
      <c r="BB8" s="38">
        <f>データ!$T$6</f>
        <v>62.3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10.199999999999999</v>
      </c>
      <c r="Q10" s="38"/>
      <c r="R10" s="38"/>
      <c r="S10" s="38"/>
      <c r="T10" s="38"/>
      <c r="U10" s="38"/>
      <c r="V10" s="38"/>
      <c r="W10" s="37">
        <f>データ!$Q$6</f>
        <v>3670</v>
      </c>
      <c r="X10" s="37"/>
      <c r="Y10" s="37"/>
      <c r="Z10" s="37"/>
      <c r="AA10" s="37"/>
      <c r="AB10" s="37"/>
      <c r="AC10" s="37"/>
      <c r="AD10" s="2"/>
      <c r="AE10" s="2"/>
      <c r="AF10" s="2"/>
      <c r="AG10" s="2"/>
      <c r="AH10" s="2"/>
      <c r="AI10" s="2"/>
      <c r="AJ10" s="2"/>
      <c r="AK10" s="2"/>
      <c r="AL10" s="37">
        <f>データ!$U$6</f>
        <v>954</v>
      </c>
      <c r="AM10" s="37"/>
      <c r="AN10" s="37"/>
      <c r="AO10" s="37"/>
      <c r="AP10" s="37"/>
      <c r="AQ10" s="37"/>
      <c r="AR10" s="37"/>
      <c r="AS10" s="37"/>
      <c r="AT10" s="38">
        <f>データ!$V$6</f>
        <v>51.29</v>
      </c>
      <c r="AU10" s="38"/>
      <c r="AV10" s="38"/>
      <c r="AW10" s="38"/>
      <c r="AX10" s="38"/>
      <c r="AY10" s="38"/>
      <c r="AZ10" s="38"/>
      <c r="BA10" s="38"/>
      <c r="BB10" s="38">
        <f>データ!$W$6</f>
        <v>18.600000000000001</v>
      </c>
      <c r="BC10" s="38"/>
      <c r="BD10" s="38"/>
      <c r="BE10" s="38"/>
      <c r="BF10" s="38"/>
      <c r="BG10" s="38"/>
      <c r="BH10" s="38"/>
      <c r="BI10" s="38"/>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25</v>
      </c>
      <c r="BM14" s="60"/>
      <c r="BN14" s="60"/>
      <c r="BO14" s="60"/>
      <c r="BP14" s="60"/>
      <c r="BQ14" s="60"/>
      <c r="BR14" s="60"/>
      <c r="BS14" s="60"/>
      <c r="BT14" s="60"/>
      <c r="BU14" s="60"/>
      <c r="BV14" s="60"/>
      <c r="BW14" s="60"/>
      <c r="BX14" s="60"/>
      <c r="BY14" s="60"/>
      <c r="BZ14" s="61"/>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118</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9" t="s">
        <v>26</v>
      </c>
      <c r="BM45" s="80"/>
      <c r="BN45" s="80"/>
      <c r="BO45" s="80"/>
      <c r="BP45" s="80"/>
      <c r="BQ45" s="80"/>
      <c r="BR45" s="80"/>
      <c r="BS45" s="80"/>
      <c r="BT45" s="80"/>
      <c r="BU45" s="80"/>
      <c r="BV45" s="80"/>
      <c r="BW45" s="80"/>
      <c r="BX45" s="80"/>
      <c r="BY45" s="80"/>
      <c r="BZ45" s="8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2"/>
      <c r="BM46" s="83"/>
      <c r="BN46" s="83"/>
      <c r="BO46" s="83"/>
      <c r="BP46" s="83"/>
      <c r="BQ46" s="83"/>
      <c r="BR46" s="83"/>
      <c r="BS46" s="83"/>
      <c r="BT46" s="83"/>
      <c r="BU46" s="83"/>
      <c r="BV46" s="83"/>
      <c r="BW46" s="83"/>
      <c r="BX46" s="83"/>
      <c r="BY46" s="83"/>
      <c r="BZ46" s="8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116</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56" t="s">
        <v>27</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73"/>
      <c r="BM60" s="74"/>
      <c r="BN60" s="74"/>
      <c r="BO60" s="74"/>
      <c r="BP60" s="74"/>
      <c r="BQ60" s="74"/>
      <c r="BR60" s="74"/>
      <c r="BS60" s="74"/>
      <c r="BT60" s="74"/>
      <c r="BU60" s="74"/>
      <c r="BV60" s="74"/>
      <c r="BW60" s="74"/>
      <c r="BX60" s="74"/>
      <c r="BY60" s="74"/>
      <c r="BZ60" s="75"/>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9" t="s">
        <v>28</v>
      </c>
      <c r="BM64" s="80"/>
      <c r="BN64" s="80"/>
      <c r="BO64" s="80"/>
      <c r="BP64" s="80"/>
      <c r="BQ64" s="80"/>
      <c r="BR64" s="80"/>
      <c r="BS64" s="80"/>
      <c r="BT64" s="80"/>
      <c r="BU64" s="80"/>
      <c r="BV64" s="80"/>
      <c r="BW64" s="80"/>
      <c r="BX64" s="80"/>
      <c r="BY64" s="80"/>
      <c r="BZ64" s="8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2"/>
      <c r="BM65" s="83"/>
      <c r="BN65" s="83"/>
      <c r="BO65" s="83"/>
      <c r="BP65" s="83"/>
      <c r="BQ65" s="83"/>
      <c r="BR65" s="83"/>
      <c r="BS65" s="83"/>
      <c r="BT65" s="83"/>
      <c r="BU65" s="83"/>
      <c r="BV65" s="83"/>
      <c r="BW65" s="83"/>
      <c r="BX65" s="83"/>
      <c r="BY65" s="83"/>
      <c r="BZ65" s="8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117</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42</v>
      </c>
      <c r="H85" s="13" t="str">
        <f>データ!BO6</f>
        <v>【940.88】</v>
      </c>
      <c r="I85" s="13" t="str">
        <f>データ!BZ6</f>
        <v>【54.59】</v>
      </c>
      <c r="J85" s="13" t="str">
        <f>データ!CK6</f>
        <v>【301.20】</v>
      </c>
      <c r="K85" s="13" t="str">
        <f>データ!CV6</f>
        <v>【56.42】</v>
      </c>
      <c r="L85" s="13" t="str">
        <f>データ!DG6</f>
        <v>【71.01】</v>
      </c>
      <c r="M85" s="13" t="s">
        <v>43</v>
      </c>
      <c r="N85" s="13" t="s">
        <v>42</v>
      </c>
      <c r="O85" s="13" t="str">
        <f>データ!EN6</f>
        <v>【0.58】</v>
      </c>
    </row>
  </sheetData>
  <sheetProtection algorithmName="SHA-512" hashValue="M2+XUDWaekW8MI6WW6N2LpM7z+kiHjaTNH36VmmcZltmZWKOwBFpUS731uO/ZI3yfs/mP3tENVrRi1tTZisKTA==" saltValue="Bv6udkpsGiGOgnQtBXfw5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66" t="s">
        <v>53</v>
      </c>
      <c r="I3" s="67"/>
      <c r="J3" s="67"/>
      <c r="K3" s="67"/>
      <c r="L3" s="67"/>
      <c r="M3" s="67"/>
      <c r="N3" s="67"/>
      <c r="O3" s="67"/>
      <c r="P3" s="67"/>
      <c r="Q3" s="67"/>
      <c r="R3" s="67"/>
      <c r="S3" s="67"/>
      <c r="T3" s="67"/>
      <c r="U3" s="67"/>
      <c r="V3" s="67"/>
      <c r="W3" s="68"/>
      <c r="X3" s="72" t="s">
        <v>54</v>
      </c>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t="s">
        <v>55</v>
      </c>
      <c r="DI3" s="65"/>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row>
    <row r="4" spans="1:144" x14ac:dyDescent="0.15">
      <c r="A4" s="15" t="s">
        <v>56</v>
      </c>
      <c r="B4" s="17"/>
      <c r="C4" s="17"/>
      <c r="D4" s="17"/>
      <c r="E4" s="17"/>
      <c r="F4" s="17"/>
      <c r="G4" s="17"/>
      <c r="H4" s="69"/>
      <c r="I4" s="70"/>
      <c r="J4" s="70"/>
      <c r="K4" s="70"/>
      <c r="L4" s="70"/>
      <c r="M4" s="70"/>
      <c r="N4" s="70"/>
      <c r="O4" s="70"/>
      <c r="P4" s="70"/>
      <c r="Q4" s="70"/>
      <c r="R4" s="70"/>
      <c r="S4" s="70"/>
      <c r="T4" s="70"/>
      <c r="U4" s="70"/>
      <c r="V4" s="70"/>
      <c r="W4" s="71"/>
      <c r="X4" s="65" t="s">
        <v>57</v>
      </c>
      <c r="Y4" s="65"/>
      <c r="Z4" s="65"/>
      <c r="AA4" s="65"/>
      <c r="AB4" s="65"/>
      <c r="AC4" s="65"/>
      <c r="AD4" s="65"/>
      <c r="AE4" s="65"/>
      <c r="AF4" s="65"/>
      <c r="AG4" s="65"/>
      <c r="AH4" s="65"/>
      <c r="AI4" s="65" t="s">
        <v>58</v>
      </c>
      <c r="AJ4" s="65"/>
      <c r="AK4" s="65"/>
      <c r="AL4" s="65"/>
      <c r="AM4" s="65"/>
      <c r="AN4" s="65"/>
      <c r="AO4" s="65"/>
      <c r="AP4" s="65"/>
      <c r="AQ4" s="65"/>
      <c r="AR4" s="65"/>
      <c r="AS4" s="65"/>
      <c r="AT4" s="65" t="s">
        <v>59</v>
      </c>
      <c r="AU4" s="65"/>
      <c r="AV4" s="65"/>
      <c r="AW4" s="65"/>
      <c r="AX4" s="65"/>
      <c r="AY4" s="65"/>
      <c r="AZ4" s="65"/>
      <c r="BA4" s="65"/>
      <c r="BB4" s="65"/>
      <c r="BC4" s="65"/>
      <c r="BD4" s="65"/>
      <c r="BE4" s="65" t="s">
        <v>60</v>
      </c>
      <c r="BF4" s="65"/>
      <c r="BG4" s="65"/>
      <c r="BH4" s="65"/>
      <c r="BI4" s="65"/>
      <c r="BJ4" s="65"/>
      <c r="BK4" s="65"/>
      <c r="BL4" s="65"/>
      <c r="BM4" s="65"/>
      <c r="BN4" s="65"/>
      <c r="BO4" s="65"/>
      <c r="BP4" s="65" t="s">
        <v>61</v>
      </c>
      <c r="BQ4" s="65"/>
      <c r="BR4" s="65"/>
      <c r="BS4" s="65"/>
      <c r="BT4" s="65"/>
      <c r="BU4" s="65"/>
      <c r="BV4" s="65"/>
      <c r="BW4" s="65"/>
      <c r="BX4" s="65"/>
      <c r="BY4" s="65"/>
      <c r="BZ4" s="65"/>
      <c r="CA4" s="65" t="s">
        <v>62</v>
      </c>
      <c r="CB4" s="65"/>
      <c r="CC4" s="65"/>
      <c r="CD4" s="65"/>
      <c r="CE4" s="65"/>
      <c r="CF4" s="65"/>
      <c r="CG4" s="65"/>
      <c r="CH4" s="65"/>
      <c r="CI4" s="65"/>
      <c r="CJ4" s="65"/>
      <c r="CK4" s="65"/>
      <c r="CL4" s="65" t="s">
        <v>63</v>
      </c>
      <c r="CM4" s="65"/>
      <c r="CN4" s="65"/>
      <c r="CO4" s="65"/>
      <c r="CP4" s="65"/>
      <c r="CQ4" s="65"/>
      <c r="CR4" s="65"/>
      <c r="CS4" s="65"/>
      <c r="CT4" s="65"/>
      <c r="CU4" s="65"/>
      <c r="CV4" s="65"/>
      <c r="CW4" s="65" t="s">
        <v>64</v>
      </c>
      <c r="CX4" s="65"/>
      <c r="CY4" s="65"/>
      <c r="CZ4" s="65"/>
      <c r="DA4" s="65"/>
      <c r="DB4" s="65"/>
      <c r="DC4" s="65"/>
      <c r="DD4" s="65"/>
      <c r="DE4" s="65"/>
      <c r="DF4" s="65"/>
      <c r="DG4" s="65"/>
      <c r="DH4" s="65" t="s">
        <v>65</v>
      </c>
      <c r="DI4" s="65"/>
      <c r="DJ4" s="65"/>
      <c r="DK4" s="65"/>
      <c r="DL4" s="65"/>
      <c r="DM4" s="65"/>
      <c r="DN4" s="65"/>
      <c r="DO4" s="65"/>
      <c r="DP4" s="65"/>
      <c r="DQ4" s="65"/>
      <c r="DR4" s="65"/>
      <c r="DS4" s="65" t="s">
        <v>66</v>
      </c>
      <c r="DT4" s="65"/>
      <c r="DU4" s="65"/>
      <c r="DV4" s="65"/>
      <c r="DW4" s="65"/>
      <c r="DX4" s="65"/>
      <c r="DY4" s="65"/>
      <c r="DZ4" s="65"/>
      <c r="EA4" s="65"/>
      <c r="EB4" s="65"/>
      <c r="EC4" s="65"/>
      <c r="ED4" s="65" t="s">
        <v>67</v>
      </c>
      <c r="EE4" s="65"/>
      <c r="EF4" s="65"/>
      <c r="EG4" s="65"/>
      <c r="EH4" s="65"/>
      <c r="EI4" s="65"/>
      <c r="EJ4" s="65"/>
      <c r="EK4" s="65"/>
      <c r="EL4" s="65"/>
      <c r="EM4" s="65"/>
      <c r="EN4" s="65"/>
    </row>
    <row r="5" spans="1:144" x14ac:dyDescent="0.15">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15">
      <c r="A6" s="15" t="s">
        <v>96</v>
      </c>
      <c r="B6" s="20">
        <f>B7</f>
        <v>2021</v>
      </c>
      <c r="C6" s="20">
        <f t="shared" ref="C6:W6" si="3">C7</f>
        <v>24414</v>
      </c>
      <c r="D6" s="20">
        <f t="shared" si="3"/>
        <v>47</v>
      </c>
      <c r="E6" s="20">
        <f t="shared" si="3"/>
        <v>1</v>
      </c>
      <c r="F6" s="20">
        <f t="shared" si="3"/>
        <v>0</v>
      </c>
      <c r="G6" s="20">
        <f t="shared" si="3"/>
        <v>0</v>
      </c>
      <c r="H6" s="20" t="str">
        <f t="shared" si="3"/>
        <v>青森県　三戸町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10.199999999999999</v>
      </c>
      <c r="Q6" s="21">
        <f t="shared" si="3"/>
        <v>3670</v>
      </c>
      <c r="R6" s="21">
        <f t="shared" si="3"/>
        <v>9456</v>
      </c>
      <c r="S6" s="21">
        <f t="shared" si="3"/>
        <v>151.79</v>
      </c>
      <c r="T6" s="21">
        <f t="shared" si="3"/>
        <v>62.3</v>
      </c>
      <c r="U6" s="21">
        <f t="shared" si="3"/>
        <v>954</v>
      </c>
      <c r="V6" s="21">
        <f t="shared" si="3"/>
        <v>51.29</v>
      </c>
      <c r="W6" s="21">
        <f t="shared" si="3"/>
        <v>18.600000000000001</v>
      </c>
      <c r="X6" s="22">
        <f>IF(X7="",NA(),X7)</f>
        <v>81.650000000000006</v>
      </c>
      <c r="Y6" s="22">
        <f t="shared" ref="Y6:AG6" si="4">IF(Y7="",NA(),Y7)</f>
        <v>79.08</v>
      </c>
      <c r="Z6" s="22">
        <f t="shared" si="4"/>
        <v>85.77</v>
      </c>
      <c r="AA6" s="22">
        <f t="shared" si="4"/>
        <v>84.73</v>
      </c>
      <c r="AB6" s="22">
        <f t="shared" si="4"/>
        <v>86.35</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916.22</v>
      </c>
      <c r="BF6" s="22">
        <f t="shared" ref="BF6:BN6" si="7">IF(BF7="",NA(),BF7)</f>
        <v>1040.57</v>
      </c>
      <c r="BG6" s="22">
        <f t="shared" si="7"/>
        <v>1056.8800000000001</v>
      </c>
      <c r="BH6" s="22">
        <f t="shared" si="7"/>
        <v>1083.8900000000001</v>
      </c>
      <c r="BI6" s="22">
        <f t="shared" si="7"/>
        <v>1184.95</v>
      </c>
      <c r="BJ6" s="22">
        <f t="shared" si="7"/>
        <v>1302.33</v>
      </c>
      <c r="BK6" s="22">
        <f t="shared" si="7"/>
        <v>1274.21</v>
      </c>
      <c r="BL6" s="22">
        <f t="shared" si="7"/>
        <v>1183.92</v>
      </c>
      <c r="BM6" s="22">
        <f t="shared" si="7"/>
        <v>1128.72</v>
      </c>
      <c r="BN6" s="22">
        <f t="shared" si="7"/>
        <v>1125.25</v>
      </c>
      <c r="BO6" s="21" t="str">
        <f>IF(BO7="","",IF(BO7="-","【-】","【"&amp;SUBSTITUTE(TEXT(BO7,"#,##0.00"),"-","△")&amp;"】"))</f>
        <v>【940.88】</v>
      </c>
      <c r="BP6" s="22">
        <f>IF(BP7="",NA(),BP7)</f>
        <v>47.69</v>
      </c>
      <c r="BQ6" s="22">
        <f t="shared" ref="BQ6:BY6" si="8">IF(BQ7="",NA(),BQ7)</f>
        <v>52.79</v>
      </c>
      <c r="BR6" s="22">
        <f t="shared" si="8"/>
        <v>54.3</v>
      </c>
      <c r="BS6" s="22">
        <f t="shared" si="8"/>
        <v>51.26</v>
      </c>
      <c r="BT6" s="22">
        <f t="shared" si="8"/>
        <v>40.549999999999997</v>
      </c>
      <c r="BU6" s="22">
        <f t="shared" si="8"/>
        <v>40.89</v>
      </c>
      <c r="BV6" s="22">
        <f t="shared" si="8"/>
        <v>41.25</v>
      </c>
      <c r="BW6" s="22">
        <f t="shared" si="8"/>
        <v>42.5</v>
      </c>
      <c r="BX6" s="22">
        <f t="shared" si="8"/>
        <v>41.84</v>
      </c>
      <c r="BY6" s="22">
        <f t="shared" si="8"/>
        <v>41.44</v>
      </c>
      <c r="BZ6" s="21" t="str">
        <f>IF(BZ7="","",IF(BZ7="-","【-】","【"&amp;SUBSTITUTE(TEXT(BZ7,"#,##0.00"),"-","△")&amp;"】"))</f>
        <v>【54.59】</v>
      </c>
      <c r="CA6" s="22">
        <f>IF(CA7="",NA(),CA7)</f>
        <v>483.78</v>
      </c>
      <c r="CB6" s="22">
        <f t="shared" ref="CB6:CJ6" si="9">IF(CB7="",NA(),CB7)</f>
        <v>456.79</v>
      </c>
      <c r="CC6" s="22">
        <f t="shared" si="9"/>
        <v>440.91</v>
      </c>
      <c r="CD6" s="22">
        <f t="shared" si="9"/>
        <v>503.11</v>
      </c>
      <c r="CE6" s="22">
        <f t="shared" si="9"/>
        <v>600.41</v>
      </c>
      <c r="CF6" s="22">
        <f t="shared" si="9"/>
        <v>383.2</v>
      </c>
      <c r="CG6" s="22">
        <f t="shared" si="9"/>
        <v>383.25</v>
      </c>
      <c r="CH6" s="22">
        <f t="shared" si="9"/>
        <v>377.72</v>
      </c>
      <c r="CI6" s="22">
        <f t="shared" si="9"/>
        <v>390.47</v>
      </c>
      <c r="CJ6" s="22">
        <f t="shared" si="9"/>
        <v>403.61</v>
      </c>
      <c r="CK6" s="21" t="str">
        <f>IF(CK7="","",IF(CK7="-","【-】","【"&amp;SUBSTITUTE(TEXT(CK7,"#,##0.00"),"-","△")&amp;"】"))</f>
        <v>【301.20】</v>
      </c>
      <c r="CL6" s="22">
        <f>IF(CL7="",NA(),CL7)</f>
        <v>23.07</v>
      </c>
      <c r="CM6" s="22">
        <f t="shared" ref="CM6:CU6" si="10">IF(CM7="",NA(),CM7)</f>
        <v>21.7</v>
      </c>
      <c r="CN6" s="22">
        <f t="shared" si="10"/>
        <v>23.17</v>
      </c>
      <c r="CO6" s="22">
        <f t="shared" si="10"/>
        <v>22.47</v>
      </c>
      <c r="CP6" s="22">
        <f t="shared" si="10"/>
        <v>23.23</v>
      </c>
      <c r="CQ6" s="22">
        <f t="shared" si="10"/>
        <v>47.95</v>
      </c>
      <c r="CR6" s="22">
        <f t="shared" si="10"/>
        <v>48.26</v>
      </c>
      <c r="CS6" s="22">
        <f t="shared" si="10"/>
        <v>48.01</v>
      </c>
      <c r="CT6" s="22">
        <f t="shared" si="10"/>
        <v>49.08</v>
      </c>
      <c r="CU6" s="22">
        <f t="shared" si="10"/>
        <v>51.46</v>
      </c>
      <c r="CV6" s="21" t="str">
        <f>IF(CV7="","",IF(CV7="-","【-】","【"&amp;SUBSTITUTE(TEXT(CV7,"#,##0.00"),"-","△")&amp;"】"))</f>
        <v>【56.42】</v>
      </c>
      <c r="CW6" s="22">
        <f>IF(CW7="",NA(),CW7)</f>
        <v>74.33</v>
      </c>
      <c r="CX6" s="22">
        <f t="shared" ref="CX6:DF6" si="11">IF(CX7="",NA(),CX7)</f>
        <v>79.17</v>
      </c>
      <c r="CY6" s="22">
        <f t="shared" si="11"/>
        <v>76.44</v>
      </c>
      <c r="CZ6" s="22">
        <f t="shared" si="11"/>
        <v>76.2</v>
      </c>
      <c r="DA6" s="22">
        <f t="shared" si="11"/>
        <v>74.27</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2">
        <f t="shared" si="14"/>
        <v>2.78</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24414</v>
      </c>
      <c r="D7" s="24">
        <v>47</v>
      </c>
      <c r="E7" s="24">
        <v>1</v>
      </c>
      <c r="F7" s="24">
        <v>0</v>
      </c>
      <c r="G7" s="24">
        <v>0</v>
      </c>
      <c r="H7" s="24" t="s">
        <v>97</v>
      </c>
      <c r="I7" s="24" t="s">
        <v>98</v>
      </c>
      <c r="J7" s="24" t="s">
        <v>99</v>
      </c>
      <c r="K7" s="24" t="s">
        <v>100</v>
      </c>
      <c r="L7" s="24" t="s">
        <v>101</v>
      </c>
      <c r="M7" s="24" t="s">
        <v>102</v>
      </c>
      <c r="N7" s="25" t="s">
        <v>103</v>
      </c>
      <c r="O7" s="25" t="s">
        <v>104</v>
      </c>
      <c r="P7" s="25">
        <v>10.199999999999999</v>
      </c>
      <c r="Q7" s="25">
        <v>3670</v>
      </c>
      <c r="R7" s="25">
        <v>9456</v>
      </c>
      <c r="S7" s="25">
        <v>151.79</v>
      </c>
      <c r="T7" s="25">
        <v>62.3</v>
      </c>
      <c r="U7" s="25">
        <v>954</v>
      </c>
      <c r="V7" s="25">
        <v>51.29</v>
      </c>
      <c r="W7" s="25">
        <v>18.600000000000001</v>
      </c>
      <c r="X7" s="25">
        <v>81.650000000000006</v>
      </c>
      <c r="Y7" s="25">
        <v>79.08</v>
      </c>
      <c r="Z7" s="25">
        <v>85.77</v>
      </c>
      <c r="AA7" s="25">
        <v>84.73</v>
      </c>
      <c r="AB7" s="25">
        <v>86.35</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916.22</v>
      </c>
      <c r="BF7" s="25">
        <v>1040.57</v>
      </c>
      <c r="BG7" s="25">
        <v>1056.8800000000001</v>
      </c>
      <c r="BH7" s="25">
        <v>1083.8900000000001</v>
      </c>
      <c r="BI7" s="25">
        <v>1184.95</v>
      </c>
      <c r="BJ7" s="25">
        <v>1302.33</v>
      </c>
      <c r="BK7" s="25">
        <v>1274.21</v>
      </c>
      <c r="BL7" s="25">
        <v>1183.92</v>
      </c>
      <c r="BM7" s="25">
        <v>1128.72</v>
      </c>
      <c r="BN7" s="25">
        <v>1125.25</v>
      </c>
      <c r="BO7" s="25">
        <v>940.88</v>
      </c>
      <c r="BP7" s="25">
        <v>47.69</v>
      </c>
      <c r="BQ7" s="25">
        <v>52.79</v>
      </c>
      <c r="BR7" s="25">
        <v>54.3</v>
      </c>
      <c r="BS7" s="25">
        <v>51.26</v>
      </c>
      <c r="BT7" s="25">
        <v>40.549999999999997</v>
      </c>
      <c r="BU7" s="25">
        <v>40.89</v>
      </c>
      <c r="BV7" s="25">
        <v>41.25</v>
      </c>
      <c r="BW7" s="25">
        <v>42.5</v>
      </c>
      <c r="BX7" s="25">
        <v>41.84</v>
      </c>
      <c r="BY7" s="25">
        <v>41.44</v>
      </c>
      <c r="BZ7" s="25">
        <v>54.59</v>
      </c>
      <c r="CA7" s="25">
        <v>483.78</v>
      </c>
      <c r="CB7" s="25">
        <v>456.79</v>
      </c>
      <c r="CC7" s="25">
        <v>440.91</v>
      </c>
      <c r="CD7" s="25">
        <v>503.11</v>
      </c>
      <c r="CE7" s="25">
        <v>600.41</v>
      </c>
      <c r="CF7" s="25">
        <v>383.2</v>
      </c>
      <c r="CG7" s="25">
        <v>383.25</v>
      </c>
      <c r="CH7" s="25">
        <v>377.72</v>
      </c>
      <c r="CI7" s="25">
        <v>390.47</v>
      </c>
      <c r="CJ7" s="25">
        <v>403.61</v>
      </c>
      <c r="CK7" s="25">
        <v>301.2</v>
      </c>
      <c r="CL7" s="25">
        <v>23.07</v>
      </c>
      <c r="CM7" s="25">
        <v>21.7</v>
      </c>
      <c r="CN7" s="25">
        <v>23.17</v>
      </c>
      <c r="CO7" s="25">
        <v>22.47</v>
      </c>
      <c r="CP7" s="25">
        <v>23.23</v>
      </c>
      <c r="CQ7" s="25">
        <v>47.95</v>
      </c>
      <c r="CR7" s="25">
        <v>48.26</v>
      </c>
      <c r="CS7" s="25">
        <v>48.01</v>
      </c>
      <c r="CT7" s="25">
        <v>49.08</v>
      </c>
      <c r="CU7" s="25">
        <v>51.46</v>
      </c>
      <c r="CV7" s="25">
        <v>56.42</v>
      </c>
      <c r="CW7" s="25">
        <v>74.33</v>
      </c>
      <c r="CX7" s="25">
        <v>79.17</v>
      </c>
      <c r="CY7" s="25">
        <v>76.44</v>
      </c>
      <c r="CZ7" s="25">
        <v>76.2</v>
      </c>
      <c r="DA7" s="25">
        <v>74.27</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2.78</v>
      </c>
      <c r="EH7" s="25">
        <v>0</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110</v>
      </c>
    </row>
    <row r="12" spans="1:144" x14ac:dyDescent="0.15">
      <c r="B12">
        <v>1</v>
      </c>
      <c r="C12">
        <v>1</v>
      </c>
      <c r="D12">
        <v>1</v>
      </c>
      <c r="E12">
        <v>2</v>
      </c>
      <c r="F12">
        <v>3</v>
      </c>
      <c r="G12" t="s">
        <v>111</v>
      </c>
    </row>
    <row r="13" spans="1:144" x14ac:dyDescent="0.15">
      <c r="B13" t="s">
        <v>112</v>
      </c>
      <c r="C13" t="s">
        <v>113</v>
      </c>
      <c r="D13" t="s">
        <v>114</v>
      </c>
      <c r="E13" t="s">
        <v>114</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201op</cp:lastModifiedBy>
  <cp:lastPrinted>2023-02-06T00:36:13Z</cp:lastPrinted>
  <dcterms:created xsi:type="dcterms:W3CDTF">2022-12-01T01:08:57Z</dcterms:created>
  <dcterms:modified xsi:type="dcterms:W3CDTF">2023-02-22T07:34:31Z</dcterms:modified>
  <cp:category/>
</cp:coreProperties>
</file>