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joho.town.oirase.aomori.jp\JH_Public\JH06_地域整備課\【下水道】\12.沼尾→保土沢\経営関係\経営比較分析\R04経営比較分析関係\1.経営比較分析表の分析等について\おいらせ町経営比較分析表\"/>
    </mc:Choice>
  </mc:AlternateContent>
  <workbookProtection workbookAlgorithmName="SHA-512" workbookHashValue="7MSXCu3FeMO13d2qpqQN19nEC3OTzNBYT88TLVeN324cVkbJEDpmlgbcH000X5Z15Ny7divUOAA1Rvxc1bzVQw==" workbookSaltValue="G6bPdyyinAZOCcGBsX1tcA=="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AD8" i="4"/>
  <c r="P8" i="4"/>
  <c r="I8" i="4"/>
  <c r="B8"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<sst xmlns="http://schemas.openxmlformats.org/spreadsheetml/2006/main" count="241" uniqueCount="120">
  <si>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</si>
  <si>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</si>
  <si>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</si>
  <si>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</si>
  <si>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</si>
  <si>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</si>
  <si>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</si>
  <si>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</si>
  <si>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</si>
  <si>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</si>
  <si>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</si>
  <si>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</si>
  <si>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</si>
  <si>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</si>
  <si>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</si>
  <si>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</si>
  <si>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</si>
  <si>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</si>
  <si>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</si>
  <si>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</si>
  <si>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</si>
  <si>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</si>
  <si>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</si>
  <si>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</si>
  <si>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</si>
  <si>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</si>
  <si>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</si>
  <si>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</si>
  <si>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</si>
  <si>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</si>
  <si>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</si>
  <si>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</si>
  <si>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</si>
  <si>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</si>
  <si>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</si>
  <si>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</si>
  <si>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</si>
  <si>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</si>
  <si>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</si>
  <si>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</si>
  <si>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</si>
  <si>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</si>
  <si>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</si>
  <si>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</si>
  <si>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</si>
  <si>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</si>
  <si>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</si>
  <si>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</si>
  <si>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</si>
  <si>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</si>
  <si>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</si>
  <si>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</si>
  <si>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</si>
  <si>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</si>
  <si>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</si>
  <si>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</si>
  <si>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</si>
  <si>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</si>
  <si>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</si>
  <si>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</si>
  <si>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</si>
  <si>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</si>
  <si>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</si>
  <si>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</si>
  <si>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</si>
  <si>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</si>
  <si>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</si>
  <si>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</si>
  <si>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</si>
  <si>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</si>
  <si>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</si>
  <si>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</si>
  <si>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</si>
  <si>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</si>
  <si>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</si>
  <si>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</si>
  <si>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</si>
  <si>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</si>
  <si>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</si>
  <si>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</si>
  <si>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</si>
  <si>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</si>
  <si>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</si>
  <si>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</si>
  <si>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</si>
  <si>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</si>
  <si>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</si>
  <si>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</si>
  <si>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</si>
  <si>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</si>
  <si>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</si>
  <si>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</si>
  <si>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</si>
  <si>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</si>
  <si>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</si>
  <si>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</si>
  <si>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</si>
  <si>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</si>
  <si>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おいらせ町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</si>
  <si>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</si>
  <si>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</si>
  <si>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</si>
  <si>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</si>
  <si>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</si>
  <si>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</si>
  <si>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</si>
  <si>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</si>
  <si>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</si>
  <si>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</si>
  <si>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</si>
  <si>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</si>
  <si>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</si>
  <si>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</si>
  <si>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</si>
  <si>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</si>
  <si>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</si>
  <si>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</si>
  <si>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・一部供用開始から約30年経過した施設があるとともに、他の事業体からの移管により約40年経過した施設もあり老朽化が進んでいる。
・老朽化状況を把握するためカメラ調査を実施している。調査の結果、腐食や破損は少ないため必要に応じて修繕工事で対応していくこととしている。
・令和5年度よりストックマネジメント計画を策定し、将来に備えた老朽化対策等を進めていく。</t>
    <rPh sb="1" eb="3">
      <t>イチブ</t>
    </rPh>
    <rPh sb="3" eb="5">
      <t>キョウヨウ</t>
    </rPh>
    <rPh sb="5" eb="7">
      <t>カイシ</t>
    </rPh>
    <rPh sb="9" eb="10">
      <t>ヤク</t>
    </rPh>
    <rPh sb="12" eb="13">
      <t>ネン</t>
    </rPh>
    <rPh sb="13" eb="15">
      <t>ケイカ</t>
    </rPh>
    <rPh sb="17" eb="19">
      <t>シセツ</t>
    </rPh>
    <rPh sb="27" eb="28">
      <t>タ</t>
    </rPh>
    <rPh sb="29" eb="32">
      <t>ジギョウタイ</t>
    </rPh>
    <rPh sb="35" eb="37">
      <t>イカン</t>
    </rPh>
    <rPh sb="40" eb="41">
      <t>ヤク</t>
    </rPh>
    <rPh sb="43" eb="44">
      <t>ネン</t>
    </rPh>
    <rPh sb="44" eb="46">
      <t>ケイカ</t>
    </rPh>
    <rPh sb="48" eb="50">
      <t>シセツ</t>
    </rPh>
    <rPh sb="53" eb="56">
      <t>ロウキュウカ</t>
    </rPh>
    <rPh sb="57" eb="58">
      <t>スス</t>
    </rPh>
    <rPh sb="65" eb="68">
      <t>ロウキュウカ</t>
    </rPh>
    <rPh sb="68" eb="70">
      <t>ジョウキョウ</t>
    </rPh>
    <rPh sb="71" eb="73">
      <t>ハアク</t>
    </rPh>
    <rPh sb="80" eb="82">
      <t>チョウサ</t>
    </rPh>
    <rPh sb="83" eb="85">
      <t>ジッシ</t>
    </rPh>
    <rPh sb="90" eb="92">
      <t>チョウサ</t>
    </rPh>
    <rPh sb="93" eb="95">
      <t>ケッカ</t>
    </rPh>
    <rPh sb="96" eb="98">
      <t>フショク</t>
    </rPh>
    <rPh sb="99" eb="101">
      <t>ハソン</t>
    </rPh>
    <rPh sb="102" eb="103">
      <t>スク</t>
    </rPh>
    <rPh sb="107" eb="109">
      <t>ヒツヨウ</t>
    </rPh>
    <rPh sb="110" eb="111">
      <t>オウ</t>
    </rPh>
    <rPh sb="113" eb="115">
      <t>シュウゼン</t>
    </rPh>
    <rPh sb="115" eb="117">
      <t>コウジ</t>
    </rPh>
    <rPh sb="118" eb="120">
      <t>タイオウ</t>
    </rPh>
    <rPh sb="134" eb="136">
      <t>レイワ</t>
    </rPh>
    <rPh sb="137" eb="139">
      <t>ネンド</t>
    </rPh>
    <rPh sb="151" eb="153">
      <t>ケイカク</t>
    </rPh>
    <rPh sb="154" eb="156">
      <t>サクテイ</t>
    </rPh>
    <rPh sb="158" eb="160">
      <t>ショウライ</t>
    </rPh>
    <rPh sb="161" eb="162">
      <t>ソナ</t>
    </rPh>
    <rPh sb="164" eb="167">
      <t>ロウキュウカ</t>
    </rPh>
    <rPh sb="167" eb="169">
      <t>タイサク</t>
    </rPh>
    <rPh sb="169" eb="170">
      <t>トウ</t>
    </rPh>
    <rPh sb="171" eb="172">
      <t>スス</t>
    </rPh>
    <phoneticPr fontId="4"/>
  </si>
  <si>
    <t>・持続可能な下水道事業運営のため経営面の改善努力が必要であり、使用料の改定による収入の増加を図り、併せて支出の見直しも行う必要がある。
・流域下水道事業において、流域全体では人口減少が始まっており、それらを加味した各施設のスペックダウン等も含めた検討を行い各種費用を抑えることや、町においても維持管理費の経費見直しや、各施設の更新時期等の精査、不明水対策等を徹底していく必要がある。</t>
    <rPh sb="1" eb="5">
      <t>ジゾクカノウ</t>
    </rPh>
    <rPh sb="6" eb="11">
      <t>ゲスイドウジギョウ</t>
    </rPh>
    <rPh sb="11" eb="13">
      <t>ウンエイ</t>
    </rPh>
    <rPh sb="16" eb="19">
      <t>ケイエイメン</t>
    </rPh>
    <rPh sb="20" eb="22">
      <t>カイゼン</t>
    </rPh>
    <rPh sb="22" eb="24">
      <t>ドリョク</t>
    </rPh>
    <rPh sb="25" eb="27">
      <t>ヒツヨウ</t>
    </rPh>
    <rPh sb="31" eb="34">
      <t>シヨウリョウ</t>
    </rPh>
    <rPh sb="35" eb="37">
      <t>カイテイ</t>
    </rPh>
    <rPh sb="40" eb="42">
      <t>シュウニュウ</t>
    </rPh>
    <rPh sb="43" eb="45">
      <t>ゾウカ</t>
    </rPh>
    <rPh sb="46" eb="47">
      <t>ハカ</t>
    </rPh>
    <rPh sb="49" eb="50">
      <t>アワ</t>
    </rPh>
    <rPh sb="52" eb="54">
      <t>シシュツ</t>
    </rPh>
    <rPh sb="55" eb="57">
      <t>ミナオ</t>
    </rPh>
    <rPh sb="59" eb="60">
      <t>オコナ</t>
    </rPh>
    <rPh sb="61" eb="63">
      <t>ヒツヨウ</t>
    </rPh>
    <rPh sb="69" eb="71">
      <t>リュウイキ</t>
    </rPh>
    <rPh sb="71" eb="74">
      <t>ゲスイドウ</t>
    </rPh>
    <rPh sb="74" eb="76">
      <t>ジギョウ</t>
    </rPh>
    <rPh sb="81" eb="83">
      <t>リュウイキ</t>
    </rPh>
    <rPh sb="83" eb="85">
      <t>ゼンタイ</t>
    </rPh>
    <rPh sb="87" eb="91">
      <t>ジンコウゲンショウ</t>
    </rPh>
    <rPh sb="92" eb="93">
      <t>ハジ</t>
    </rPh>
    <rPh sb="103" eb="105">
      <t>カミ</t>
    </rPh>
    <rPh sb="107" eb="108">
      <t>カク</t>
    </rPh>
    <rPh sb="108" eb="110">
      <t>シセツ</t>
    </rPh>
    <rPh sb="118" eb="119">
      <t>トウ</t>
    </rPh>
    <rPh sb="120" eb="121">
      <t>フク</t>
    </rPh>
    <rPh sb="123" eb="125">
      <t>ケントウ</t>
    </rPh>
    <rPh sb="126" eb="127">
      <t>オコナ</t>
    </rPh>
    <rPh sb="128" eb="132">
      <t>カクシュヒヨウ</t>
    </rPh>
    <rPh sb="133" eb="134">
      <t>オサ</t>
    </rPh>
    <rPh sb="140" eb="141">
      <t>マチ</t>
    </rPh>
    <rPh sb="146" eb="151">
      <t>イジカンリヒ</t>
    </rPh>
    <rPh sb="152" eb="154">
      <t>ケイヒ</t>
    </rPh>
    <rPh sb="154" eb="156">
      <t>ミナオ</t>
    </rPh>
    <rPh sb="159" eb="162">
      <t>カクシセツ</t>
    </rPh>
    <rPh sb="163" eb="168">
      <t>コウシンジキトウ</t>
    </rPh>
    <rPh sb="169" eb="171">
      <t>セイサ</t>
    </rPh>
    <rPh sb="172" eb="177">
      <t>フメイスイタイサク</t>
    </rPh>
    <rPh sb="177" eb="178">
      <t>トウ</t>
    </rPh>
    <rPh sb="179" eb="181">
      <t>テッテイ</t>
    </rPh>
    <rPh sb="185" eb="187">
      <t>ヒツヨウ</t>
    </rPh>
    <phoneticPr fontId="4"/>
  </si>
  <si>
    <t>・水洗化率を除き、各数値とも類似団体平均値と比較し健全性に欠けている。
・収益的収支比率は、ほぼ横ばいだが自立運営できる状態となっていない。
・企業債残高対事業規模比率は、類似団体平均値と比較し、約2倍となっている。結果、地方債償還費用が多額であるため、一般会計に頼らざるを得ない状況である。
・経費回収率は、類似団体平均値と比較し半分以下であり、維持管理費も賄えていない状態であることから令和5年4月1日から使用料の改定を行い、経費回収率の向上に努める。
・汚水処理原価が類似団体平均値の約2倍であり費用面の効率の悪さが顕著である。地方債償還金と流域下水道維持管理負担金が大きいことが要因としてあげられる。</t>
    <rPh sb="1" eb="4">
      <t>スイセンカ</t>
    </rPh>
    <rPh sb="4" eb="5">
      <t>リツ</t>
    </rPh>
    <rPh sb="6" eb="7">
      <t>ノゾ</t>
    </rPh>
    <rPh sb="9" eb="12">
      <t>カクスウチ</t>
    </rPh>
    <rPh sb="14" eb="21">
      <t>ルイジダンタイヘイキンチ</t>
    </rPh>
    <rPh sb="22" eb="24">
      <t>ヒカク</t>
    </rPh>
    <rPh sb="25" eb="28">
      <t>ケンゼンセイ</t>
    </rPh>
    <rPh sb="29" eb="30">
      <t>カ</t>
    </rPh>
    <rPh sb="37" eb="40">
      <t>シュウエキテキ</t>
    </rPh>
    <rPh sb="40" eb="44">
      <t>シュウシヒリツ</t>
    </rPh>
    <rPh sb="48" eb="49">
      <t>ヨコ</t>
    </rPh>
    <rPh sb="53" eb="57">
      <t>ジリツウンエイ</t>
    </rPh>
    <rPh sb="60" eb="62">
      <t>ジョウタイ</t>
    </rPh>
    <rPh sb="72" eb="75">
      <t>キギョウサイ</t>
    </rPh>
    <rPh sb="75" eb="77">
      <t>ザンダカ</t>
    </rPh>
    <rPh sb="77" eb="78">
      <t>タイ</t>
    </rPh>
    <rPh sb="78" eb="82">
      <t>ジギョウキボ</t>
    </rPh>
    <rPh sb="82" eb="84">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</si>
</sst>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2C-4502-AA9F-318CD799BA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B82C-4502-AA9F-318CD799BA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EB-484F-BEE7-1E13628290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A2EB-484F-BEE7-1E13628290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92.73</c:v>
                </c:pt>
                <c:pt idx="1">
                  <c:v>94.61</c:v>
                </c:pt>
                <c:pt idx="2">
                  <c:v>96.26</c:v>
                </c:pt>
                <c:pt idx="3">
                  <c:v>96.26</c:v>
                </c:pt>
                <c:pt idx="4">
                  <c:v>99.39</c:v>
                </c:pt>
              </c:numCache>
            </c:numRef>
          </c:val>
          <c:extLst>
            <c:ext xmlns:c16="http://schemas.microsoft.com/office/drawing/2014/chart" uri="{C3380CC4-5D6E-409C-BE32-E72D297353CC}">
              <c16:uniqueId val="{00000000-80CB-48C2-B70E-091CB09625E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80CB-48C2-B70E-091CB09625E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68.709999999999994</c:v>
                </c:pt>
                <c:pt idx="1">
                  <c:v>73.22</c:v>
                </c:pt>
                <c:pt idx="2">
                  <c:v>69.64</c:v>
                </c:pt>
                <c:pt idx="3">
                  <c:v>67.27</c:v>
                </c:pt>
                <c:pt idx="4">
                  <c:v>66.16</c:v>
                </c:pt>
              </c:numCache>
            </c:numRef>
          </c:val>
          <c:extLst>
            <c:ext xmlns:c16="http://schemas.microsoft.com/office/drawing/2014/chart" uri="{C3380CC4-5D6E-409C-BE32-E72D297353CC}">
              <c16:uniqueId val="{00000000-966D-4F5F-B5D0-E8225134E0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6D-4F5F-B5D0-E8225134E0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9F-47FB-B6B4-D2784DB07B0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9F-47FB-B6B4-D2784DB07B0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FC-4C6E-95A8-21A6EB5A2C6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FC-4C6E-95A8-21A6EB5A2C6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5E-4DEE-A76C-CDFDB6480D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5E-4DEE-A76C-CDFDB6480D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06-448B-87B6-196835B19C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06-448B-87B6-196835B19C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2716.53</c:v>
                </c:pt>
                <c:pt idx="1">
                  <c:v>2566.89</c:v>
                </c:pt>
                <c:pt idx="2">
                  <c:v>2734.19</c:v>
                </c:pt>
                <c:pt idx="3">
                  <c:v>2358.09</c:v>
                </c:pt>
                <c:pt idx="4">
                  <c:v>2079.41</c:v>
                </c:pt>
              </c:numCache>
            </c:numRef>
          </c:val>
          <c:extLst>
            <c:ext xmlns:c16="http://schemas.microsoft.com/office/drawing/2014/chart" uri="{C3380CC4-5D6E-409C-BE32-E72D297353CC}">
              <c16:uniqueId val="{00000000-FAFE-48D4-9FA6-05290A1D41D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FAFE-48D4-9FA6-05290A1D41D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25.87</c:v>
                </c:pt>
                <c:pt idx="1">
                  <c:v>27.8</c:v>
                </c:pt>
                <c:pt idx="2">
                  <c:v>31.33</c:v>
                </c:pt>
                <c:pt idx="3">
                  <c:v>30.97</c:v>
                </c:pt>
                <c:pt idx="4">
                  <c:v>33.89</c:v>
                </c:pt>
              </c:numCache>
            </c:numRef>
          </c:val>
          <c:extLst>
            <c:ext xmlns:c16="http://schemas.microsoft.com/office/drawing/2014/chart" uri="{C3380CC4-5D6E-409C-BE32-E72D297353CC}">
              <c16:uniqueId val="{00000000-2465-493C-8B26-46ACF36FA4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2465-493C-8B26-46ACF36FA4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584.35</c:v>
                </c:pt>
                <c:pt idx="1">
                  <c:v>546.16999999999996</c:v>
                </c:pt>
                <c:pt idx="2">
                  <c:v>486.03</c:v>
                </c:pt>
                <c:pt idx="3">
                  <c:v>496.14</c:v>
                </c:pt>
                <c:pt idx="4">
                  <c:v>454.79</c:v>
                </c:pt>
              </c:numCache>
            </c:numRef>
          </c:val>
          <c:extLst>
            <c:ext xmlns:c16="http://schemas.microsoft.com/office/drawing/2014/chart" uri="{C3380CC4-5D6E-409C-BE32-E72D297353CC}">
              <c16:uniqueId val="{00000000-AB7B-4612-ABC6-5631BD5E7DE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AB7B-4612-ABC6-5631BD5E7DE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おいらせ町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25324</v>
      </c>
      <c r="AM8" s="46"/>
      <c r="AN8" s="46"/>
      <c r="AO8" s="46"/>
      <c r="AP8" s="46"/>
      <c r="AQ8" s="46"/>
      <c r="AR8" s="46"/>
      <c r="AS8" s="46"/>
      <c r="AT8" s="45">
        <f>データ!T6</f>
        <v>71.959999999999994</v>
      </c>
      <c r="AU8" s="45"/>
      <c r="AV8" s="45"/>
      <c r="AW8" s="45"/>
      <c r="AX8" s="45"/>
      <c r="AY8" s="45"/>
      <c r="AZ8" s="45"/>
      <c r="BA8" s="45"/>
      <c r="BB8" s="45">
        <f>データ!U6</f>
        <v>351.92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58.63</v>
      </c>
      <c r="Q10" s="45"/>
      <c r="R10" s="45"/>
      <c r="S10" s="45"/>
      <c r="T10" s="45"/>
      <c r="U10" s="45"/>
      <c r="V10" s="45"/>
      <c r="W10" s="45">
        <f>データ!Q6</f>
        <v>89.15</v>
      </c>
      <c r="X10" s="45"/>
      <c r="Y10" s="45"/>
      <c r="Z10" s="45"/>
      <c r="AA10" s="45"/>
      <c r="AB10" s="45"/>
      <c r="AC10" s="45"/>
      <c r="AD10" s="46">
        <f>データ!R6</f>
        <v>2640</v>
      </c>
      <c r="AE10" s="46"/>
      <c r="AF10" s="46"/>
      <c r="AG10" s="46"/>
      <c r="AH10" s="46"/>
      <c r="AI10" s="46"/>
      <c r="AJ10" s="46"/>
      <c r="AK10" s="2"/>
      <c r="AL10" s="46">
        <f>データ!V6</f>
        <v>14793</v>
      </c>
      <c r="AM10" s="46"/>
      <c r="AN10" s="46"/>
      <c r="AO10" s="46"/>
      <c r="AP10" s="46"/>
      <c r="AQ10" s="46"/>
      <c r="AR10" s="46"/>
      <c r="AS10" s="46"/>
      <c r="AT10" s="45">
        <f>データ!W6</f>
        <v>6.15</v>
      </c>
      <c r="AU10" s="45"/>
      <c r="AV10" s="45"/>
      <c r="AW10" s="45"/>
      <c r="AX10" s="45"/>
      <c r="AY10" s="45"/>
      <c r="AZ10" s="45"/>
      <c r="BA10" s="45"/>
      <c r="BB10" s="45">
        <f>データ!X6</f>
        <v>2405.37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f++iZc4IoYbq2iwfNy0A+kS3vUBbiLuQKb8lN7/eytASP0SbpVF8QRPurW41+M1bRUlALY60yTzhp0AR8ZF7tQ==" saltValue="AguSX5BwJM1EVEu82Jpr4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24121</v>
      </c>
      <c r="D6" s="19">
        <f t="shared" si="3"/>
        <v>47</v>
      </c>
      <c r="E6" s="19">
        <f t="shared" si="3"/>
        <v>17</v>
      </c>
      <c r="F6" s="19">
        <f t="shared" si="3"/>
        <v>1</v>
      </c>
      <c r="G6" s="19">
        <f t="shared" si="3"/>
        <v>0</v>
      </c>
      <c r="H6" s="19" t="str">
        <f t="shared" si="3"/>
        <v>青森県　おいらせ町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58.63</v>
      </c>
      <c r="Q6" s="20">
        <f t="shared" si="3"/>
        <v>89.15</v>
      </c>
      <c r="R6" s="20">
        <f t="shared" si="3"/>
        <v>2640</v>
      </c>
      <c r="S6" s="20">
        <f t="shared" si="3"/>
        <v>25324</v>
      </c>
      <c r="T6" s="20">
        <f t="shared" si="3"/>
        <v>71.959999999999994</v>
      </c>
      <c r="U6" s="20">
        <f t="shared" si="3"/>
        <v>351.92</v>
      </c>
      <c r="V6" s="20">
        <f t="shared" si="3"/>
        <v>14793</v>
      </c>
      <c r="W6" s="20">
        <f t="shared" si="3"/>
        <v>6.15</v>
      </c>
      <c r="X6" s="20">
        <f t="shared" si="3"/>
        <v>2405.37</v>
      </c>
      <c r="Y6" s="21">
        <f>IF(Y7="",NA(),Y7)</f>
        <v>68.709999999999994</v>
      </c>
      <c r="Z6" s="21">
        <f t="shared" ref="Z6:AH6" si="4">IF(Z7="",NA(),Z7)</f>
        <v>73.22</v>
      </c>
      <c r="AA6" s="21">
        <f t="shared" si="4"/>
        <v>69.64</v>
      </c>
      <c r="AB6" s="21">
        <f t="shared" si="4"/>
        <v>67.27</v>
      </c>
      <c r="AC6" s="21">
        <f t="shared" si="4"/>
        <v>66.16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2716.53</v>
      </c>
      <c r="BG6" s="21">
        <f t="shared" ref="BG6:BO6" si="7">IF(BG7="",NA(),BG7)</f>
        <v>2566.89</v>
      </c>
      <c r="BH6" s="21">
        <f t="shared" si="7"/>
        <v>2734.19</v>
      </c>
      <c r="BI6" s="21">
        <f t="shared" si="7"/>
        <v>2358.09</v>
      </c>
      <c r="BJ6" s="21">
        <f t="shared" si="7"/>
        <v>2079.41</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25.87</v>
      </c>
      <c r="BR6" s="21">
        <f t="shared" ref="BR6:BZ6" si="8">IF(BR7="",NA(),BR7)</f>
        <v>27.8</v>
      </c>
      <c r="BS6" s="21">
        <f t="shared" si="8"/>
        <v>31.33</v>
      </c>
      <c r="BT6" s="21">
        <f t="shared" si="8"/>
        <v>30.97</v>
      </c>
      <c r="BU6" s="21">
        <f t="shared" si="8"/>
        <v>33.89</v>
      </c>
      <c r="BV6" s="21">
        <f t="shared" si="8"/>
        <v>80.58</v>
      </c>
      <c r="BW6" s="21">
        <f t="shared" si="8"/>
        <v>78.92</v>
      </c>
      <c r="BX6" s="21">
        <f t="shared" si="8"/>
        <v>74.17</v>
      </c>
      <c r="BY6" s="21">
        <f t="shared" si="8"/>
        <v>79.77</v>
      </c>
      <c r="BZ6" s="21">
        <f t="shared" si="8"/>
        <v>79.63</v>
      </c>
      <c r="CA6" s="20" t="str">
        <f>IF(CA7="","",IF(CA7="-","【-】","【"&amp;SUBSTITUTE(TEXT(CA7,"#,##0.00"),"-","△")&amp;"】"))</f>
        <v>【99.73】</v>
      </c>
      <c r="CB6" s="21">
        <f>IF(CB7="",NA(),CB7)</f>
        <v>584.35</v>
      </c>
      <c r="CC6" s="21">
        <f t="shared" ref="CC6:CK6" si="9">IF(CC7="",NA(),CC7)</f>
        <v>546.16999999999996</v>
      </c>
      <c r="CD6" s="21">
        <f t="shared" si="9"/>
        <v>486.03</v>
      </c>
      <c r="CE6" s="21">
        <f t="shared" si="9"/>
        <v>496.14</v>
      </c>
      <c r="CF6" s="21">
        <f t="shared" si="9"/>
        <v>454.79</v>
      </c>
      <c r="CG6" s="21">
        <f t="shared" si="9"/>
        <v>216.21</v>
      </c>
      <c r="CH6" s="21">
        <f t="shared" si="9"/>
        <v>220.31</v>
      </c>
      <c r="CI6" s="21">
        <f t="shared" si="9"/>
        <v>230.95</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50.24</v>
      </c>
      <c r="CS6" s="21">
        <f t="shared" si="10"/>
        <v>49.68</v>
      </c>
      <c r="CT6" s="21">
        <f t="shared" si="10"/>
        <v>49.27</v>
      </c>
      <c r="CU6" s="21">
        <f t="shared" si="10"/>
        <v>49.47</v>
      </c>
      <c r="CV6" s="21">
        <f t="shared" si="10"/>
        <v>48.19</v>
      </c>
      <c r="CW6" s="20" t="str">
        <f>IF(CW7="","",IF(CW7="-","【-】","【"&amp;SUBSTITUTE(TEXT(CW7,"#,##0.00"),"-","△")&amp;"】"))</f>
        <v>【59.99】</v>
      </c>
      <c r="CX6" s="21">
        <f>IF(CX7="",NA(),CX7)</f>
        <v>92.73</v>
      </c>
      <c r="CY6" s="21">
        <f t="shared" ref="CY6:DG6" si="11">IF(CY7="",NA(),CY7)</f>
        <v>94.61</v>
      </c>
      <c r="CZ6" s="21">
        <f t="shared" si="11"/>
        <v>96.26</v>
      </c>
      <c r="DA6" s="21">
        <f t="shared" si="11"/>
        <v>96.26</v>
      </c>
      <c r="DB6" s="21">
        <f t="shared" si="11"/>
        <v>99.39</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24121</v>
      </c>
      <c r="D7" s="23">
        <v>47</v>
      </c>
      <c r="E7" s="23">
        <v>17</v>
      </c>
      <c r="F7" s="23">
        <v>1</v>
      </c>
      <c r="G7" s="23">
        <v>0</v>
      </c>
      <c r="H7" s="23" t="s">
        <v>98</v>
      </c>
      <c r="I7" s="23" t="s">
        <v>99</v>
      </c>
      <c r="J7" s="23" t="s">
        <v>100</v>
      </c>
      <c r="K7" s="23" t="s">
        <v>101</v>
      </c>
      <c r="L7" s="23" t="s">
        <v>102</v>
      </c>
      <c r="M7" s="23" t="s">
        <v>103</v>
      </c>
      <c r="N7" s="24" t="s">
        <v>104</v>
      </c>
      <c r="O7" s="24" t="s">
        <v>105</v>
      </c>
      <c r="P7" s="24">
        <v>58.63</v>
      </c>
      <c r="Q7" s="24">
        <v>89.15</v>
      </c>
      <c r="R7" s="24">
        <v>2640</v>
      </c>
      <c r="S7" s="24">
        <v>25324</v>
      </c>
      <c r="T7" s="24">
        <v>71.959999999999994</v>
      </c>
      <c r="U7" s="24">
        <v>351.92</v>
      </c>
      <c r="V7" s="24">
        <v>14793</v>
      </c>
      <c r="W7" s="24">
        <v>6.15</v>
      </c>
      <c r="X7" s="24">
        <v>2405.37</v>
      </c>
      <c r="Y7" s="24">
        <v>68.709999999999994</v>
      </c>
      <c r="Z7" s="24">
        <v>73.22</v>
      </c>
      <c r="AA7" s="24">
        <v>69.64</v>
      </c>
      <c r="AB7" s="24">
        <v>67.27</v>
      </c>
      <c r="AC7" s="24">
        <v>66.16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2716.53</v>
      </c>
      <c r="BG7" s="24">
        <v>2566.89</v>
      </c>
      <c r="BH7" s="24">
        <v>2734.19</v>
      </c>
      <c r="BI7" s="24">
        <v>2358.09</v>
      </c>
      <c r="BJ7" s="24">
        <v>2079.41</v>
      </c>
      <c r="BK7" s="24">
        <v>1124.26</v>
      </c>
      <c r="BL7" s="24">
        <v>1048.23</v>
      </c>
      <c r="BM7" s="24">
        <v>1130.42</v>
      </c>
      <c r="BN7" s="24">
        <v>1245.0999999999999</v>
      </c>
      <c r="BO7" s="24">
        <v>1108.8</v>
      </c>
      <c r="BP7" s="24">
        <v>669.11</v>
      </c>
      <c r="BQ7" s="24">
        <v>25.87</v>
      </c>
      <c r="BR7" s="24">
        <v>27.8</v>
      </c>
      <c r="BS7" s="24">
        <v>31.33</v>
      </c>
      <c r="BT7" s="24">
        <v>30.97</v>
      </c>
      <c r="BU7" s="24">
        <v>33.89</v>
      </c>
      <c r="BV7" s="24">
        <v>80.58</v>
      </c>
      <c r="BW7" s="24">
        <v>78.92</v>
      </c>
      <c r="BX7" s="24">
        <v>74.17</v>
      </c>
      <c r="BY7" s="24">
        <v>79.77</v>
      </c>
      <c r="BZ7" s="24">
        <v>79.63</v>
      </c>
      <c r="CA7" s="24">
        <v>99.73</v>
      </c>
      <c r="CB7" s="24">
        <v>584.35</v>
      </c>
      <c r="CC7" s="24">
        <v>546.16999999999996</v>
      </c>
      <c r="CD7" s="24">
        <v>486.03</v>
      </c>
      <c r="CE7" s="24">
        <v>496.14</v>
      </c>
      <c r="CF7" s="24">
        <v>454.79</v>
      </c>
      <c r="CG7" s="24">
        <v>216.21</v>
      </c>
      <c r="CH7" s="24">
        <v>220.31</v>
      </c>
      <c r="CI7" s="24">
        <v>230.95</v>
      </c>
      <c r="CJ7" s="24">
        <v>214.56</v>
      </c>
      <c r="CK7" s="24">
        <v>213.66</v>
      </c>
      <c r="CL7" s="24">
        <v>134.97999999999999</v>
      </c>
      <c r="CM7" s="24" t="s">
        <v>104</v>
      </c>
      <c r="CN7" s="24" t="s">
        <v>104</v>
      </c>
      <c r="CO7" s="24" t="s">
        <v>104</v>
      </c>
      <c r="CP7" s="24" t="s">
        <v>104</v>
      </c>
      <c r="CQ7" s="24" t="s">
        <v>104</v>
      </c>
      <c r="CR7" s="24">
        <v>50.24</v>
      </c>
      <c r="CS7" s="24">
        <v>49.68</v>
      </c>
      <c r="CT7" s="24">
        <v>49.27</v>
      </c>
      <c r="CU7" s="24">
        <v>49.47</v>
      </c>
      <c r="CV7" s="24">
        <v>48.19</v>
      </c>
      <c r="CW7" s="24">
        <v>59.99</v>
      </c>
      <c r="CX7" s="24">
        <v>92.73</v>
      </c>
      <c r="CY7" s="24">
        <v>94.61</v>
      </c>
      <c r="CZ7" s="24">
        <v>96.26</v>
      </c>
      <c r="DA7" s="24">
        <v>96.26</v>
      </c>
      <c r="DB7" s="24">
        <v>99.39</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2023-01-18T00:22:54Z</cp:lastPrinted>
  <dcterms:created xsi:type="dcterms:W3CDTF">2023-01-12T23:52:02Z</dcterms:created>
  <dcterms:modified xsi:type="dcterms:W3CDTF">2023-01-18T02:42:02Z</dcterms:modified>
  <cp:category/>
</cp:coreProperties>
</file>