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Jougesuidou-0\共有\R04\R05.01.25_経営比較分析表\2月7日再提出用\"/>
    </mc:Choice>
  </mc:AlternateContent>
  <xr:revisionPtr revIDLastSave="0" documentId="13_ncr:1_{FE1C5A63-9017-43C0-9C19-2C0C59085789}" xr6:coauthVersionLast="47" xr6:coauthVersionMax="47" xr10:uidLastSave="{00000000-0000-0000-0000-000000000000}"/>
  <workbookProtection workbookAlgorithmName="SHA-512" workbookHashValue="I8bAtYYKyE1GDEhTiHfddE2OZR4b1M+Hmmk5S4mklwnVAyL2sBq2u6RDmyHAiu6khDInxGNmwqsqH8pXCcvi8Q==" workbookSaltValue="LuQuXQDw2nKvLNxmA+g07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I10" i="4"/>
  <c r="BB8" i="4"/>
  <c r="AL8" i="4"/>
  <c r="P8" i="4"/>
  <c r="I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<sst xmlns="http://schemas.openxmlformats.org/spreadsheetml/2006/main" count="231" uniqueCount="118">
  <si>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</si>
  <si>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</si>
  <si>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</si>
  <si>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</si>
  <si>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</si>
  <si>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</si>
  <si>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</si>
  <si>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</si>
  <si>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</si>
  <si>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</si>
  <si>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</si>
  <si>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</si>
  <si>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</si>
  <si>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</si>
  <si>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</si>
  <si>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</si>
  <si>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</si>
  <si>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</si>
  <si>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</si>
  <si>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</si>
  <si>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</si>
  <si>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</si>
  <si>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</si>
  <si>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</si>
  <si>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</si>
  <si>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</si>
  <si>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</si>
  <si>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</si>
  <si>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</si>
  <si>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</si>
  <si>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</si>
  <si>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</si>
  <si>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</si>
  <si>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</si>
  <si>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</si>
  <si>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</si>
  <si>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</si>
  <si>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</si>
  <si>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</si>
  <si>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</si>
  <si>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</si>
  <si>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</si>
  <si>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</si>
  <si>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</si>
  <si>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</si>
  <si>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</si>
  <si>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</si>
  <si>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</si>
  <si>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</si>
  <si>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</si>
  <si>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</si>
  <si>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</si>
  <si>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</si>
  <si>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</si>
  <si>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</si>
  <si>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</si>
  <si>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</si>
  <si>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</si>
  <si>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</si>
  <si>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</si>
  <si>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</si>
  <si>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</si>
  <si>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</si>
  <si>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</si>
  <si>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</si>
  <si>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</si>
  <si>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</si>
  <si>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</si>
  <si>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</si>
  <si>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</si>
  <si>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</si>
  <si>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</si>
  <si>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</si>
  <si>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</si>
  <si>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</si>
  <si>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</si>
  <si>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</si>
  <si>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</si>
  <si>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</si>
  <si>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</si>
  <si>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</si>
  <si>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</si>
  <si>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</si>
  <si>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</si>
  <si>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</si>
  <si>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</si>
  <si>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</si>
  <si>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</si>
  <si>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</si>
  <si>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</si>
  <si>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</si>
  <si>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</si>
  <si>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</si>
  <si>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</si>
  <si>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</si>
  <si>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</si>
  <si>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</si>
  <si>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</si>
  <si>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</si>
  <si>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</si>
  <si>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</si>
  <si>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</si>
  <si>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</si>
  <si>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</si>
  <si>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</si>
  <si>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</si>
  <si>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</si>
  <si>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</si>
  <si>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</si>
  <si>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</si>
  <si>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</si>
  <si>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</si>
  <si>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</si>
  <si>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</si>
  <si>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</si>
  <si>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供用開始は平成６年からであり、比較的新しい施設が多いことから、管渠・施設の老朽化による更新は行っていない。しかし、今年度１つの農相集落排水処理施設を公共下水道に接続し、統合を行った。
　有形固形資産原価償却率が類似団体と比較して高い水準で推移していることから、今後、施設の設備の耐用年数が経過してくるため、適切な点検・更新を進めていくことに努める。</t>
    <rPh sb="1" eb="5">
      <t>キョウヨウカイシ</t>
    </rPh>
    <rPh sb="6" eb="8">
      <t>ヘイセイ</t>
    </rPh>
    <rPh sb="9" eb="10">
      <t>ネン</t>
    </rPh>
    <rPh sb="16" eb="19">
      <t>ヒカクテキ</t>
    </rPh>
    <rPh sb="19" eb="20">
      <t>アタラ</t>
    </rPh>
    <rPh sb="22" eb="24">
      <t>シセツ</t>
    </rPh>
    <rPh sb="25" eb="26">
      <t>オオ</t>
    </rPh>
    <rPh sb="32" eb="33">
      <t>カン</t>
    </rPh>
    <rPh sb="33" eb="34">
      <t>キョ</t>
    </rPh>
    <rPh sb="35" eb="37">
      <t>シセツ</t>
    </rPh>
    <rPh sb="38" eb="41">
      <t>ロウキュウカ</t>
    </rPh>
    <rPh sb="44" eb="46">
      <t>コウシン</t>
    </rPh>
    <rPh sb="47" eb="48">
      <t>オコナ</t>
    </rPh>
    <rPh sb="58" eb="61">
      <t>コンネンド</t>
    </rPh>
    <rPh sb="64" eb="70">
      <t>ノウショウシュウラクハイスイ</t>
    </rPh>
    <rPh sb="70" eb="72">
      <t>ショリ</t>
    </rPh>
    <rPh sb="72" eb="74">
      <t>シセツ</t>
    </rPh>
    <rPh sb="75" eb="77">
      <t>コウキョウ</t>
    </rPh>
    <rPh sb="77" eb="80">
      <t>ゲスイドウ</t>
    </rPh>
    <rPh sb="81" eb="83">
      <t>セツゾク</t>
    </rPh>
    <rPh sb="85" eb="87">
      <t>トウゴウ</t>
    </rPh>
    <rPh sb="88" eb="89">
      <t>オコナ</t>
    </rPh>
    <rPh sb="95" eb="97">
      <t>ユウケイ</t>
    </rPh>
    <rPh sb="97" eb="99">
      <t>コケイ</t>
    </rPh>
    <rPh sb="99" eb="101">
      <t>シサン</t>
    </rPh>
    <rPh sb="101" eb="103">
      <t>ゲンカ</t>
    </rPh>
    <rPh sb="103" eb="106">
      <t>ショウキャクリツ</t>
    </rPh>
    <rPh sb="107" eb="109">
      <t>ルイジ</t>
    </rPh>
    <rPh sb="109" eb="111">
      <t>ダンタイ</t>
    </rPh>
    <rPh sb="112" eb="114">
      <t>ヒカク</t>
    </rPh>
    <rPh sb="116" eb="117">
      <t>タカ</t>
    </rPh>
    <rPh sb="118" eb="120">
      <t>スイジュン</t>
    </rPh>
    <rPh sb="121" eb="123">
      <t>スイイ</t>
    </rPh>
    <rPh sb="132" eb="134">
      <t>コンゴ</t>
    </rPh>
    <rPh sb="135" eb="137">
      <t>シセツ</t>
    </rPh>
    <rPh sb="138" eb="140">
      <t>セツビ</t>
    </rPh>
    <rPh sb="141" eb="145">
      <t>タイヨウネンスウ</t>
    </rPh>
    <rPh sb="146" eb="148">
      <t>ケイカ</t>
    </rPh>
    <rPh sb="155" eb="157">
      <t>テキセツ</t>
    </rPh>
    <rPh sb="158" eb="160">
      <t>テンケン</t>
    </rPh>
    <rPh sb="161" eb="163">
      <t>コウシン</t>
    </rPh>
    <rPh sb="164" eb="165">
      <t>スス</t>
    </rPh>
    <rPh sb="172" eb="173">
      <t>ツト</t>
    </rPh>
    <phoneticPr fontId="4"/>
  </si>
  <si>
    <t xml:space="preserve">　経費の回収は使用料を収入で賄うことが出来ず、一般会計からの繰入金に頼っている状況であり、使用料単価の改定など、経営基盤の強化を図る必要がある。
</t>
    <rPh sb="1" eb="3">
      <t>ケイヒ</t>
    </rPh>
    <rPh sb="4" eb="6">
      <t>カイシュウ</t>
    </rPh>
    <rPh sb="7" eb="10">
      <t>シヨウリョウ</t>
    </rPh>
    <rPh sb="11" eb="13">
      <t>シュウニュウ</t>
    </rPh>
    <rPh sb="14" eb="15">
      <t>マカナ</t>
    </rPh>
    <rPh sb="19" eb="21">
      <t>デキ</t>
    </rPh>
    <rPh sb="23" eb="27">
      <t>イッパンカイケイ</t>
    </rPh>
    <rPh sb="30" eb="33">
      <t>クリイレキン</t>
    </rPh>
    <rPh sb="34" eb="35">
      <t>タヨ</t>
    </rPh>
    <rPh sb="39" eb="41">
      <t>ジョウキョウ</t>
    </rPh>
    <rPh sb="45" eb="48">
      <t>シヨウリョウ</t>
    </rPh>
    <rPh sb="48" eb="50">
      <t>タンカ</t>
    </rPh>
    <rPh sb="51" eb="53">
      <t>カイテイ</t>
    </rPh>
    <rPh sb="56" eb="58">
      <t>ケイエイ</t>
    </rPh>
    <rPh sb="58" eb="60">
      <t>キバン</t>
    </rPh>
    <rPh sb="61" eb="63">
      <t>キョウカ</t>
    </rPh>
    <rPh sb="64" eb="65">
      <t>ハカ</t>
    </rPh>
    <rPh sb="66" eb="68">
      <t>ヒツヨウ</t>
    </rPh>
    <phoneticPr fontId="4"/>
  </si>
  <si>
    <t>　経常収支比率は100％を超えているものの、経費回収率は15％前後で推移しており、使用料によって必要経費を賄うことが出来ていない状況である。そのため一般会計からの繰入金に頼っている、経常収支比率が前々年度と比べ減となった理由として、収支不足分に合わせて一般会計からの繰入を行ったためである。
　施設利用率及び水洗化率は高い標準となっているものの、汚水処理原価は類似団体と比較し高額となっているため、公共下水道と農業集落排水の統合を進めるなど、より効率的な管理を図っていく。</t>
    <rPh sb="1" eb="3">
      <t>ケイジョウ</t>
    </rPh>
    <rPh sb="3" eb="5">
      <t>シュウシ</t>
    </rPh>
    <rPh sb="5" eb="7">
      <t>ヒリツ</t>
    </rPh>
    <rPh sb="13" eb="14">
      <t>コ</t>
    </rPh>
    <rPh sb="22" eb="24">
      <t>ケイヒ</t>
    </rPh>
    <rPh sb="24" eb="26">
      <t>カイシュウ</t>
    </rPh>
    <rPh sb="26" eb="27">
      <t>リツ</t>
    </rPh>
    <rPh sb="31" eb="33">
      <t>ゼンゴ</t>
    </rPh>
    <rPh sb="34" eb="36">
      <t>スイイ</t>
    </rPh>
    <rPh sb="41" eb="44">
      <t>シヨウリョウ</t>
    </rPh>
    <rPh sb="48" eb="50">
      <t>ヒツヨウ</t>
    </rPh>
    <rPh sb="50" eb="52">
      <t>ケイヒ</t>
    </rPh>
    <rPh sb="53" eb="54">
      <t>マカナ</t>
    </rPh>
    <rPh sb="58" eb="60">
      <t>デキ</t>
    </rPh>
    <rPh sb="64" eb="66">
      <t>ジョウキョウ</t>
    </rPh>
    <rPh sb="74" eb="78">
      <t>イッパンカイケイ</t>
    </rPh>
    <rPh sb="81" eb="83">
      <t>クリイレ</t>
    </rPh>
    <rPh sb="83" eb="84">
      <t>キン</t>
    </rPh>
    <rPh sb="85" eb="86">
      <t>タヨ</t>
    </rPh>
    <rPh sb="91" eb="93">
      <t>ケイジョウ</t>
    </rPh>
    <rPh sb="148" eb="150">
      <t>シセツ</t>
    </rPh>
    <rPh sb="150" eb="153">
      <t>リヨウリツ</t>
    </rPh>
    <rPh sb="153" eb="154">
      <t>オヨ</t>
    </rPh>
    <rPh sb="155" eb="158">
      <t>スイセンカ</t>
    </rPh>
    <rPh sb="158" eb="159">
      <t>リツ</t>
    </rPh>
    <rPh sb="160" eb="161">
      <t>タカ</t>
    </rPh>
    <rPh sb="162" eb="164">
      <t>ヒョウジュン</t>
    </rPh>
    <rPh sb="174" eb="176">
      <t>オスイ</t>
    </rPh>
    <rPh sb="176" eb="178">
      <t>ショリ</t>
    </rPh>
    <rPh sb="178" eb="180">
      <t>ゲンカ</t>
    </rPh>
    <rPh sb="181" eb="183">
      <t>ルイジ</t>
    </rPh>
    <rPh sb="183" eb="185">
      <t>ダンタイ</t>
    </rPh>
    <rPh sb="186" eb="188">
      <t>ヒカク</t>
    </rPh>
    <rPh sb="189" eb="191">
      <t>コウガク</t>
    </rPh>
    <rPh sb="200" eb="202">
      <t>コウキョウ</t>
    </rPh>
    <rPh sb="202" eb="205">
      <t>ゲスイドウ</t>
    </rPh>
    <rPh sb="206" eb="210">
      <t>ノウギョウシュウラク</t>
    </rPh>
    <rPh sb="210" eb="212">
      <t>ハイスイ</t>
    </rPh>
    <rPh sb="213" eb="215">
      <t>トウゴウ</t>
    </rPh>
    <rPh sb="216" eb="217">
      <t>スス</t>
    </rPh>
    <rPh sb="224" eb="226">
      <t>コウリツ</t>
    </rPh>
    <rPh sb="226" eb="227">
      <t>テキ</t>
    </rPh>
    <rPh sb="228" eb="230">
      <t>カンリ</t>
    </rPh>
    <rPh sb="231" eb="23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</si>
</sst>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E5-4C23-95D3-14C7BE8CBE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38E5-4C23-95D3-14C7BE8CBE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73.95</c:v>
                </c:pt>
                <c:pt idx="1">
                  <c:v>74.19</c:v>
                </c:pt>
                <c:pt idx="2">
                  <c:v>68.14</c:v>
                </c:pt>
                <c:pt idx="3">
                  <c:v>71.16</c:v>
                </c:pt>
                <c:pt idx="4">
                  <c:v>78.510000000000005</c:v>
                </c:pt>
              </c:numCache>
            </c:numRef>
          </c:val>
          <c:extLst>
            <c:ext xmlns:c16="http://schemas.microsoft.com/office/drawing/2014/chart" uri="{C3380CC4-5D6E-409C-BE32-E72D297353CC}">
              <c16:uniqueId val="{00000000-3431-4987-8607-6882E39D1F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3431-4987-8607-6882E39D1F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95.33</c:v>
                </c:pt>
                <c:pt idx="1">
                  <c:v>95.97</c:v>
                </c:pt>
                <c:pt idx="2">
                  <c:v>96.12</c:v>
                </c:pt>
                <c:pt idx="3">
                  <c:v>96.4</c:v>
                </c:pt>
                <c:pt idx="4">
                  <c:v>96.17</c:v>
                </c:pt>
              </c:numCache>
            </c:numRef>
          </c:val>
          <c:extLst>
            <c:ext xmlns:c16="http://schemas.microsoft.com/office/drawing/2014/chart" uri="{C3380CC4-5D6E-409C-BE32-E72D297353CC}">
              <c16:uniqueId val="{00000000-256C-4191-B4E4-CF54BE926F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56C-4191-B4E4-CF54BE926F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103.45</c:v>
                </c:pt>
                <c:pt idx="1">
                  <c:v>103.26</c:v>
                </c:pt>
                <c:pt idx="2">
                  <c:v>104.63</c:v>
                </c:pt>
                <c:pt idx="3">
                  <c:v>102.85</c:v>
                </c:pt>
                <c:pt idx="4">
                  <c:v>103.17</c:v>
                </c:pt>
              </c:numCache>
            </c:numRef>
          </c:val>
          <c:extLst>
            <c:ext xmlns:c16="http://schemas.microsoft.com/office/drawing/2014/chart" uri="{C3380CC4-5D6E-409C-BE32-E72D297353CC}">
              <c16:uniqueId val="{00000000-23D6-42F8-9510-1A556390FC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23D6-42F8-9510-1A556390FC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43.93</c:v>
                </c:pt>
                <c:pt idx="1">
                  <c:v>46.19</c:v>
                </c:pt>
                <c:pt idx="2">
                  <c:v>48.27</c:v>
                </c:pt>
                <c:pt idx="3">
                  <c:v>50.42</c:v>
                </c:pt>
                <c:pt idx="4">
                  <c:v>52.43</c:v>
                </c:pt>
              </c:numCache>
            </c:numRef>
          </c:val>
          <c:extLst>
            <c:ext xmlns:c16="http://schemas.microsoft.com/office/drawing/2014/chart" uri="{C3380CC4-5D6E-409C-BE32-E72D297353CC}">
              <c16:uniqueId val="{00000000-2FF4-498C-B74D-233940DCE3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2FF4-498C-B74D-233940DCE3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0E-4E27-85CD-8DE159CDAC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70E-4E27-85CD-8DE159CDAC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56-4AD1-BB76-C262F21BC5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F656-4AD1-BB76-C262F21BC5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135.71</c:v>
                </c:pt>
                <c:pt idx="1">
                  <c:v>99.09</c:v>
                </c:pt>
                <c:pt idx="2">
                  <c:v>64.13</c:v>
                </c:pt>
                <c:pt idx="3">
                  <c:v>54.22</c:v>
                </c:pt>
                <c:pt idx="4">
                  <c:v>53.47</c:v>
                </c:pt>
              </c:numCache>
            </c:numRef>
          </c:val>
          <c:extLst>
            <c:ext xmlns:c16="http://schemas.microsoft.com/office/drawing/2014/chart" uri="{C3380CC4-5D6E-409C-BE32-E72D297353CC}">
              <c16:uniqueId val="{00000000-A253-476B-9792-79C6EF6F74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A253-476B-9792-79C6EF6F74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E-4558-BE4F-9A005E1AB6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C4E-4558-BE4F-9A005E1AB6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13.87</c:v>
                </c:pt>
                <c:pt idx="1">
                  <c:v>14.72</c:v>
                </c:pt>
                <c:pt idx="2">
                  <c:v>16.079999999999998</c:v>
                </c:pt>
                <c:pt idx="3">
                  <c:v>15.12</c:v>
                </c:pt>
                <c:pt idx="4">
                  <c:v>16.54</c:v>
                </c:pt>
              </c:numCache>
            </c:numRef>
          </c:val>
          <c:extLst>
            <c:ext xmlns:c16="http://schemas.microsoft.com/office/drawing/2014/chart" uri="{C3380CC4-5D6E-409C-BE32-E72D297353CC}">
              <c16:uniqueId val="{00000000-5763-42A0-AF36-A1665BF260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763-42A0-AF36-A1665BF260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510.63</c:v>
                </c:pt>
                <c:pt idx="1">
                  <c:v>485.76</c:v>
                </c:pt>
                <c:pt idx="2">
                  <c:v>438.7</c:v>
                </c:pt>
                <c:pt idx="3">
                  <c:v>452.65</c:v>
                </c:pt>
                <c:pt idx="4">
                  <c:v>419.07</c:v>
                </c:pt>
              </c:numCache>
            </c:numRef>
          </c:val>
          <c:extLst>
            <c:ext xmlns:c16="http://schemas.microsoft.com/office/drawing/2014/chart" uri="{C3380CC4-5D6E-409C-BE32-E72D297353CC}">
              <c16:uniqueId val="{00000000-590E-4B73-8E28-ED72D70AB9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90E-4B73-8E28-ED72D70AB9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六ケ所村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9999</v>
      </c>
      <c r="AM8" s="42"/>
      <c r="AN8" s="42"/>
      <c r="AO8" s="42"/>
      <c r="AP8" s="42"/>
      <c r="AQ8" s="42"/>
      <c r="AR8" s="42"/>
      <c r="AS8" s="42"/>
      <c r="AT8" s="35">
        <f>データ!T6</f>
        <v>252.69</v>
      </c>
      <c r="AU8" s="35"/>
      <c r="AV8" s="35"/>
      <c r="AW8" s="35"/>
      <c r="AX8" s="35"/>
      <c r="AY8" s="35"/>
      <c r="AZ8" s="35"/>
      <c r="BA8" s="35"/>
      <c r="BB8" s="35">
        <f>データ!U6</f>
        <v>39.57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78.25</v>
      </c>
      <c r="J10" s="35"/>
      <c r="K10" s="35"/>
      <c r="L10" s="35"/>
      <c r="M10" s="35"/>
      <c r="N10" s="35"/>
      <c r="O10" s="35"/>
      <c r="P10" s="35">
        <f>データ!P6</f>
        <v>7.35</v>
      </c>
      <c r="Q10" s="35"/>
      <c r="R10" s="35"/>
      <c r="S10" s="35"/>
      <c r="T10" s="35"/>
      <c r="U10" s="35"/>
      <c r="V10" s="35"/>
      <c r="W10" s="35">
        <f>データ!Q6</f>
        <v>88.07</v>
      </c>
      <c r="X10" s="35"/>
      <c r="Y10" s="35"/>
      <c r="Z10" s="35"/>
      <c r="AA10" s="35"/>
      <c r="AB10" s="35"/>
      <c r="AC10" s="35"/>
      <c r="AD10" s="42">
        <f>データ!R6</f>
        <v>1397</v>
      </c>
      <c r="AE10" s="42"/>
      <c r="AF10" s="42"/>
      <c r="AG10" s="42"/>
      <c r="AH10" s="42"/>
      <c r="AI10" s="42"/>
      <c r="AJ10" s="42"/>
      <c r="AK10" s="2"/>
      <c r="AL10" s="42">
        <f>データ!V6</f>
        <v>732</v>
      </c>
      <c r="AM10" s="42"/>
      <c r="AN10" s="42"/>
      <c r="AO10" s="42"/>
      <c r="AP10" s="42"/>
      <c r="AQ10" s="42"/>
      <c r="AR10" s="42"/>
      <c r="AS10" s="42"/>
      <c r="AT10" s="35">
        <f>データ!W6</f>
        <v>0.97</v>
      </c>
      <c r="AU10" s="35"/>
      <c r="AV10" s="35"/>
      <c r="AW10" s="35"/>
      <c r="AX10" s="35"/>
      <c r="AY10" s="35"/>
      <c r="AZ10" s="35"/>
      <c r="BA10" s="35"/>
      <c r="BB10" s="35">
        <f>データ!X6</f>
        <v>754.64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43qU9/Oju2qgvf8BGhGE2AhxGtksGvI5HlckNi2a65LHoyykdbWjDmrJKR1BTGQA39A8Hjcr9BMG6EDorDluQ==" saltValue="PkM9dX9ovFN6WxXC8+G+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24112</v>
      </c>
      <c r="D6" s="19">
        <f t="shared" si="3"/>
        <v>46</v>
      </c>
      <c r="E6" s="19">
        <f t="shared" si="3"/>
        <v>17</v>
      </c>
      <c r="F6" s="19">
        <f t="shared" si="3"/>
        <v>5</v>
      </c>
      <c r="G6" s="19">
        <f t="shared" si="3"/>
        <v>0</v>
      </c>
      <c r="H6" s="19" t="str">
        <f t="shared" si="3"/>
        <v>青森県　六ケ所村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78.25</v>
      </c>
      <c r="P6" s="20">
        <f t="shared" si="3"/>
        <v>7.35</v>
      </c>
      <c r="Q6" s="20">
        <f t="shared" si="3"/>
        <v>88.07</v>
      </c>
      <c r="R6" s="20">
        <f t="shared" si="3"/>
        <v>1397</v>
      </c>
      <c r="S6" s="20">
        <f t="shared" si="3"/>
        <v>9999</v>
      </c>
      <c r="T6" s="20">
        <f t="shared" si="3"/>
        <v>252.69</v>
      </c>
      <c r="U6" s="20">
        <f t="shared" si="3"/>
        <v>39.57</v>
      </c>
      <c r="V6" s="20">
        <f t="shared" si="3"/>
        <v>732</v>
      </c>
      <c r="W6" s="20">
        <f t="shared" si="3"/>
        <v>0.97</v>
      </c>
      <c r="X6" s="20">
        <f t="shared" si="3"/>
        <v>754.64</v>
      </c>
      <c r="Y6" s="21">
        <f>IF(Y7="",NA(),Y7)</f>
        <v>103.45</v>
      </c>
      <c r="Z6" s="21">
        <f t="shared" ref="Z6:AH6" si="4">IF(Z7="",NA(),Z7)</f>
        <v>103.26</v>
      </c>
      <c r="AA6" s="21">
        <f t="shared" si="4"/>
        <v>104.63</v>
      </c>
      <c r="AB6" s="21">
        <f t="shared" si="4"/>
        <v>102.85</v>
      </c>
      <c r="AC6" s="21">
        <f t="shared" si="4"/>
        <v>103.17</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135.71</v>
      </c>
      <c r="AV6" s="21">
        <f t="shared" ref="AV6:BD6" si="6">IF(AV7="",NA(),AV7)</f>
        <v>99.09</v>
      </c>
      <c r="AW6" s="21">
        <f t="shared" si="6"/>
        <v>64.13</v>
      </c>
      <c r="AX6" s="21">
        <f t="shared" si="6"/>
        <v>54.22</v>
      </c>
      <c r="AY6" s="21">
        <f t="shared" si="6"/>
        <v>53.47</v>
      </c>
      <c r="AZ6" s="21">
        <f t="shared" si="6"/>
        <v>29.91</v>
      </c>
      <c r="BA6" s="21">
        <f t="shared" si="6"/>
        <v>29.54</v>
      </c>
      <c r="BB6" s="21">
        <f t="shared" si="6"/>
        <v>26.99</v>
      </c>
      <c r="BC6" s="21">
        <f t="shared" si="6"/>
        <v>29.13</v>
      </c>
      <c r="BD6" s="21">
        <f t="shared" si="6"/>
        <v>35.69</v>
      </c>
      <c r="BE6" s="20" t="str">
        <f>IF(BE7="","",IF(BE7="-","【-】","【"&amp;SUBSTITUTE(TEXT(BE7,"#,##0.00"),"-","△")&amp;"】"))</f>
        <v>【34.77】</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13.87</v>
      </c>
      <c r="BR6" s="21">
        <f t="shared" ref="BR6:BZ6" si="8">IF(BR7="",NA(),BR7)</f>
        <v>14.72</v>
      </c>
      <c r="BS6" s="21">
        <f t="shared" si="8"/>
        <v>16.079999999999998</v>
      </c>
      <c r="BT6" s="21">
        <f t="shared" si="8"/>
        <v>15.12</v>
      </c>
      <c r="BU6" s="21">
        <f t="shared" si="8"/>
        <v>16.54</v>
      </c>
      <c r="BV6" s="21">
        <f t="shared" si="8"/>
        <v>59.8</v>
      </c>
      <c r="BW6" s="21">
        <f t="shared" si="8"/>
        <v>57.77</v>
      </c>
      <c r="BX6" s="21">
        <f t="shared" si="8"/>
        <v>57.31</v>
      </c>
      <c r="BY6" s="21">
        <f t="shared" si="8"/>
        <v>57.08</v>
      </c>
      <c r="BZ6" s="21">
        <f t="shared" si="8"/>
        <v>56.26</v>
      </c>
      <c r="CA6" s="20" t="str">
        <f>IF(CA7="","",IF(CA7="-","【-】","【"&amp;SUBSTITUTE(TEXT(CA7,"#,##0.00"),"-","△")&amp;"】"))</f>
        <v>【60.65】</v>
      </c>
      <c r="CB6" s="21">
        <f>IF(CB7="",NA(),CB7)</f>
        <v>510.63</v>
      </c>
      <c r="CC6" s="21">
        <f t="shared" ref="CC6:CK6" si="9">IF(CC7="",NA(),CC7)</f>
        <v>485.76</v>
      </c>
      <c r="CD6" s="21">
        <f t="shared" si="9"/>
        <v>438.7</v>
      </c>
      <c r="CE6" s="21">
        <f t="shared" si="9"/>
        <v>452.65</v>
      </c>
      <c r="CF6" s="21">
        <f t="shared" si="9"/>
        <v>419.07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73.95</v>
      </c>
      <c r="CN6" s="21">
        <f t="shared" ref="CN6:CV6" si="10">IF(CN7="",NA(),CN7)</f>
        <v>74.19</v>
      </c>
      <c r="CO6" s="21">
        <f t="shared" si="10"/>
        <v>68.14</v>
      </c>
      <c r="CP6" s="21">
        <f t="shared" si="10"/>
        <v>71.16</v>
      </c>
      <c r="CQ6" s="21">
        <f t="shared" si="10"/>
        <v>78.510000000000005</v>
      </c>
      <c r="CR6" s="21">
        <f t="shared" si="10"/>
        <v>51.75</v>
      </c>
      <c r="CS6" s="21">
        <f t="shared" si="10"/>
        <v>50.68</v>
      </c>
      <c r="CT6" s="21">
        <f t="shared" si="10"/>
        <v>50.14</v>
      </c>
      <c r="CU6" s="21">
        <f t="shared" si="10"/>
        <v>54.83</v>
      </c>
      <c r="CV6" s="21">
        <f t="shared" si="10"/>
        <v>66.53</v>
      </c>
      <c r="CW6" s="20" t="str">
        <f>IF(CW7="","",IF(CW7="-","【-】","【"&amp;SUBSTITUTE(TEXT(CW7,"#,##0.00"),"-","△")&amp;"】"))</f>
        <v>【61.14】</v>
      </c>
      <c r="CX6" s="21">
        <f>IF(CX7="",NA(),CX7)</f>
        <v>95.33</v>
      </c>
      <c r="CY6" s="21">
        <f t="shared" ref="CY6:DG6" si="11">IF(CY7="",NA(),CY7)</f>
        <v>95.97</v>
      </c>
      <c r="CZ6" s="21">
        <f t="shared" si="11"/>
        <v>96.12</v>
      </c>
      <c r="DA6" s="21">
        <f t="shared" si="11"/>
        <v>96.4</v>
      </c>
      <c r="DB6" s="21">
        <f t="shared" si="11"/>
        <v>96.17</v>
      </c>
      <c r="DC6" s="21">
        <f t="shared" si="11"/>
        <v>84.84</v>
      </c>
      <c r="DD6" s="21">
        <f t="shared" si="11"/>
        <v>84.86</v>
      </c>
      <c r="DE6" s="21">
        <f t="shared" si="11"/>
        <v>84.98</v>
      </c>
      <c r="DF6" s="21">
        <f t="shared" si="11"/>
        <v>84.7</v>
      </c>
      <c r="DG6" s="21">
        <f t="shared" si="11"/>
        <v>84.67</v>
      </c>
      <c r="DH6" s="20" t="str">
        <f>IF(DH7="","",IF(DH7="-","【-】","【"&amp;SUBSTITUTE(TEXT(DH7,"#,##0.00"),"-","△")&amp;"】"))</f>
        <v>【86.91】</v>
      </c>
      <c r="DI6" s="21">
        <f>IF(DI7="",NA(),DI7)</f>
        <v>43.93</v>
      </c>
      <c r="DJ6" s="21">
        <f t="shared" ref="DJ6:DR6" si="12">IF(DJ7="",NA(),DJ7)</f>
        <v>46.19</v>
      </c>
      <c r="DK6" s="21">
        <f t="shared" si="12"/>
        <v>48.27</v>
      </c>
      <c r="DL6" s="21">
        <f t="shared" si="12"/>
        <v>50.42</v>
      </c>
      <c r="DM6" s="21">
        <f t="shared" si="12"/>
        <v>52.43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24112</v>
      </c>
      <c r="D7" s="23">
        <v>46</v>
      </c>
      <c r="E7" s="23">
        <v>17</v>
      </c>
      <c r="F7" s="23">
        <v>5</v>
      </c>
      <c r="G7" s="23">
        <v>0</v>
      </c>
      <c r="H7" s="23" t="s">
        <v>96</v>
      </c>
      <c r="I7" s="23" t="s">
        <v>97</v>
      </c>
      <c r="J7" s="23" t="s">
        <v>98</v>
      </c>
      <c r="K7" s="23" t="s">
        <v>99</v>
      </c>
      <c r="L7" s="23" t="s">
        <v>100</v>
      </c>
      <c r="M7" s="23" t="s">
        <v>101</v>
      </c>
      <c r="N7" s="24" t="s">
        <v>102</v>
      </c>
      <c r="O7" s="24">
        <v>78.25</v>
      </c>
      <c r="P7" s="24">
        <v>7.35</v>
      </c>
      <c r="Q7" s="24">
        <v>88.07</v>
      </c>
      <c r="R7" s="24">
        <v>1397</v>
      </c>
      <c r="S7" s="24">
        <v>9999</v>
      </c>
      <c r="T7" s="24">
        <v>252.69</v>
      </c>
      <c r="U7" s="24">
        <v>39.57</v>
      </c>
      <c r="V7" s="24">
        <v>732</v>
      </c>
      <c r="W7" s="24">
        <v>0.97</v>
      </c>
      <c r="X7" s="24">
        <v>754.64</v>
      </c>
      <c r="Y7" s="24">
        <v>103.45</v>
      </c>
      <c r="Z7" s="24">
        <v>103.26</v>
      </c>
      <c r="AA7" s="24">
        <v>104.63</v>
      </c>
      <c r="AB7" s="24">
        <v>102.85</v>
      </c>
      <c r="AC7" s="24">
        <v>103.17</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135.71</v>
      </c>
      <c r="AV7" s="24">
        <v>99.09</v>
      </c>
      <c r="AW7" s="24">
        <v>64.13</v>
      </c>
      <c r="AX7" s="24">
        <v>54.22</v>
      </c>
      <c r="AY7" s="24">
        <v>53.47</v>
      </c>
      <c r="AZ7" s="24">
        <v>29.91</v>
      </c>
      <c r="BA7" s="24">
        <v>29.54</v>
      </c>
      <c r="BB7" s="24">
        <v>26.99</v>
      </c>
      <c r="BC7" s="24">
        <v>29.13</v>
      </c>
      <c r="BD7" s="24">
        <v>35.69</v>
      </c>
      <c r="BE7" s="24">
        <v>34.770000000000003</v>
      </c>
      <c r="BF7" s="24">
        <v>0</v>
      </c>
      <c r="BG7" s="24">
        <v>0</v>
      </c>
      <c r="BH7" s="24">
        <v>0</v>
      </c>
      <c r="BI7" s="24">
        <v>0</v>
      </c>
      <c r="BJ7" s="24">
        <v>0</v>
      </c>
      <c r="BK7" s="24">
        <v>855.8</v>
      </c>
      <c r="BL7" s="24">
        <v>789.46</v>
      </c>
      <c r="BM7" s="24">
        <v>826.83</v>
      </c>
      <c r="BN7" s="24">
        <v>867.83</v>
      </c>
      <c r="BO7" s="24">
        <v>791.76</v>
      </c>
      <c r="BP7" s="24">
        <v>786.37</v>
      </c>
      <c r="BQ7" s="24">
        <v>13.87</v>
      </c>
      <c r="BR7" s="24">
        <v>14.72</v>
      </c>
      <c r="BS7" s="24">
        <v>16.079999999999998</v>
      </c>
      <c r="BT7" s="24">
        <v>15.12</v>
      </c>
      <c r="BU7" s="24">
        <v>16.54</v>
      </c>
      <c r="BV7" s="24">
        <v>59.8</v>
      </c>
      <c r="BW7" s="24">
        <v>57.77</v>
      </c>
      <c r="BX7" s="24">
        <v>57.31</v>
      </c>
      <c r="BY7" s="24">
        <v>57.08</v>
      </c>
      <c r="BZ7" s="24">
        <v>56.26</v>
      </c>
      <c r="CA7" s="24">
        <v>60.65</v>
      </c>
      <c r="CB7" s="24">
        <v>510.63</v>
      </c>
      <c r="CC7" s="24">
        <v>485.76</v>
      </c>
      <c r="CD7" s="24">
        <v>438.7</v>
      </c>
      <c r="CE7" s="24">
        <v>452.65</v>
      </c>
      <c r="CF7" s="24">
        <v>419.07</v>
      </c>
      <c r="CG7" s="24">
        <v>263.76</v>
      </c>
      <c r="CH7" s="24">
        <v>274.35000000000002</v>
      </c>
      <c r="CI7" s="24">
        <v>273.52</v>
      </c>
      <c r="CJ7" s="24">
        <v>274.99</v>
      </c>
      <c r="CK7" s="24">
        <v>282.08999999999997</v>
      </c>
      <c r="CL7" s="24">
        <v>256.97000000000003</v>
      </c>
      <c r="CM7" s="24">
        <v>73.95</v>
      </c>
      <c r="CN7" s="24">
        <v>74.19</v>
      </c>
      <c r="CO7" s="24">
        <v>68.14</v>
      </c>
      <c r="CP7" s="24">
        <v>71.16</v>
      </c>
      <c r="CQ7" s="24">
        <v>78.510000000000005</v>
      </c>
      <c r="CR7" s="24">
        <v>51.75</v>
      </c>
      <c r="CS7" s="24">
        <v>50.68</v>
      </c>
      <c r="CT7" s="24">
        <v>50.14</v>
      </c>
      <c r="CU7" s="24">
        <v>54.83</v>
      </c>
      <c r="CV7" s="24">
        <v>66.53</v>
      </c>
      <c r="CW7" s="24">
        <v>61.14</v>
      </c>
      <c r="CX7" s="24">
        <v>95.33</v>
      </c>
      <c r="CY7" s="24">
        <v>95.97</v>
      </c>
      <c r="CZ7" s="24">
        <v>96.12</v>
      </c>
      <c r="DA7" s="24">
        <v>96.4</v>
      </c>
      <c r="DB7" s="24">
        <v>96.17</v>
      </c>
      <c r="DC7" s="24">
        <v>84.84</v>
      </c>
      <c r="DD7" s="24">
        <v>84.86</v>
      </c>
      <c r="DE7" s="24">
        <v>84.98</v>
      </c>
      <c r="DF7" s="24">
        <v>84.7</v>
      </c>
      <c r="DG7" s="24">
        <v>84.67</v>
      </c>
      <c r="DH7" s="24">
        <v>86.91</v>
      </c>
      <c r="DI7" s="24">
        <v>43.93</v>
      </c>
      <c r="DJ7" s="24">
        <v>46.19</v>
      </c>
      <c r="DK7" s="24">
        <v>48.27</v>
      </c>
      <c r="DL7" s="24">
        <v>50.42</v>
      </c>
      <c r="DM7" s="24">
        <v>52.43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