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67.22\部門別フォルダ\14水道課\R4庶務係（補佐）\地方公営企業関係\公営企業に係る経営比較分析表（令和３年度決算）の分析等について（依頼）_20230110\提出\"/>
    </mc:Choice>
  </mc:AlternateContent>
  <workbookProtection workbookAlgorithmName="SHA-512" workbookHashValue="i0piZxZSUmjv3mLCJE+/7kvK+tE34c8EMlEjV7gK5LAGDnlSbJzx3MOZ1Tgt4RWA4y/ANt5nTEi13AcZQfSmXw==" workbookSaltValue="H8ehbq3+1q7+VwruGBTsuA==" workbookSpinCount="100000" lockStructure="1"/>
  <bookViews>
    <workbookView xWindow="0" yWindow="0" windowWidth="28800" windowHeight="125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<sst xmlns="http://schemas.openxmlformats.org/spreadsheetml/2006/main" count="228" uniqueCount="115">
  <si>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</si>
  <si>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</si>
  <si>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</si>
  <si>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</si>
  <si>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</si>
  <si>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</si>
  <si>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</si>
  <si>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</si>
  <si>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</si>
  <si>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</si>
  <si>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</si>
  <si>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</si>
  <si>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</si>
  <si>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</si>
  <si>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</si>
  <si>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</si>
  <si>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</si>
  <si>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</si>
  <si>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</si>
  <si>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</si>
  <si>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</si>
  <si>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</si>
  <si>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</si>
  <si>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</si>
  <si>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</si>
  <si>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</si>
  <si>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</si>
  <si>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</si>
  <si>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</si>
  <si>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</si>
  <si>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</si>
  <si>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</si>
  <si>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</si>
  <si>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</si>
  <si>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</si>
  <si>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</si>
  <si>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</si>
  <si>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</si>
  <si>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</si>
  <si>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</si>
  <si>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</si>
  <si>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</si>
  <si>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</si>
  <si>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</si>
  <si>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</si>
  <si>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</si>
  <si>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</si>
  <si>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</si>
  <si>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</si>
  <si>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</si>
  <si>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</si>
  <si>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</si>
  <si>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</si>
  <si>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</si>
  <si>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</si>
  <si>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</si>
  <si>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</si>
  <si>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</si>
  <si>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</si>
  <si>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</si>
  <si>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</si>
  <si>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</si>
  <si>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</si>
  <si>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</si>
  <si>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</si>
  <si>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</si>
  <si>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</si>
  <si>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</si>
  <si>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</si>
  <si>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</si>
  <si>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</si>
  <si>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</si>
  <si>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</si>
  <si>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</si>
  <si>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</si>
  <si>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</si>
  <si>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</si>
  <si>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</si>
  <si>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</si>
  <si>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</si>
  <si>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</si>
  <si>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</si>
  <si>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</si>
  <si>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</si>
  <si>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</si>
  <si>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</si>
  <si>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</si>
  <si>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</si>
  <si>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</si>
  <si>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</si>
  <si>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</si>
  <si>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</si>
  <si>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</si>
  <si>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東北町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</si>
  <si>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</si>
  <si>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</si>
  <si>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</si>
  <si>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</si>
  <si>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</si>
  <si>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</si>
  <si>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</si>
  <si>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</si>
  <si>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</si>
  <si>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</si>
  <si>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</si>
  <si>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</si>
  <si>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</si>
  <si>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</si>
  <si>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</si>
  <si>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</si>
  <si>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</si>
  <si>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</si>
  <si>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全体的な設備の老朽化に起因した有収率の低下、増大する修繕費により利益が上がりにくい状況にある。令和５年度には重要度・優先度・老朽度に応じた更新需要、施設規模の適正化及び適切な料金設定に基づいた経営戦略の改定を実施し、効率的な業務体系の整備を念頭にした事業展開が必要である。</t>
    <phoneticPr fontId="4"/>
  </si>
  <si>
    <t xml:space="preserve">令和３年度末の減価償却率は53.36％で類似団体平均値、及び全国平均値を上回っている。　当水道事業が保有する水道施設（管路・構造物・設備）は竣工当初の施設が多くを占めており、今後、財源確保の対策を講じた上で、耐用年数及び現状を踏まえた更新需要を適切に把握し、水道施設の計画的な更新が急務である。
</t>
    <rPh sb="24" eb="26">
      <t>ヘイキン</t>
    </rPh>
    <rPh sb="26" eb="27">
      <t>アタイ</t>
    </rPh>
    <rPh sb="28" eb="29">
      <t>オヨ</t>
    </rPh>
    <rPh sb="30" eb="32">
      <t>ゼンコク</t>
    </rPh>
    <rPh sb="32" eb="35">
      <t>ヘイキンチ</t>
    </rPh>
    <rPh sb="36" eb="38">
      <t>ウワマワ</t>
    </rPh>
    <rPh sb="81" eb="82">
      <t>シ</t>
    </rPh>
    <rPh sb="90" eb="92">
      <t>ザイゲン</t>
    </rPh>
    <rPh sb="92" eb="94">
      <t>カクホ</t>
    </rPh>
    <rPh sb="95" eb="97">
      <t>タイサク</t>
    </rPh>
    <rPh sb="98" eb="99">
      <t>コウ</t>
    </rPh>
    <rPh sb="101" eb="102">
      <t>ウエ</t>
    </rPh>
    <rPh sb="104" eb="106">
      <t>タイヨウ</t>
    </rPh>
    <rPh sb="141" eb="143">
      <t>キュウム</t>
    </rPh>
    <phoneticPr fontId="4"/>
  </si>
  <si>
    <t>今後も減少が予想される前年比99％の給水人口は、給水収益の減に直結される。これに反し老朽化する施設の維持更新費用は増加する見込みであるため、黒字決算の継続が必須であり、料金形態の大幅な見直しが迫られている。短期的な債務に対する支払い能力を示す流動比率は100％を超えているが、今後、建設改良費の工事費増による企業債借入額増加のため流動負債は増加すると予想される。令和３年度末起債残高は2,108,967千円と給水収益の6倍強であり、投資規模に対し給水収益が低い状態である。100％を求められる料金回収率については、87.89%であり、給水に係る費用が給水収益で賄えていないことが示されている。給水原価は198.50円と類似団体平均値を上回り、投資の効率化や維持管理費の削減等の経営改善が必要である。有収率においても、類似団体の平均値を下回っており、改善に向けた老朽管、老朽設備の改良が喫緊の課題である。</t>
    <rPh sb="138" eb="140">
      <t>コンゴ</t>
    </rPh>
    <rPh sb="175" eb="177">
      <t>ヨソウ</t>
    </rPh>
    <rPh sb="211" eb="212">
      <t>キョウ</t>
    </rPh>
    <rPh sb="374" eb="376">
      <t>カイゼン</t>
    </rPh>
    <rPh sb="377" eb="378">
      <t>ム</t>
    </rPh>
    <rPh sb="380" eb="382">
      <t>ロウキュウ</t>
    </rPh>
    <rPh sb="382" eb="383">
      <t>カン</t>
    </rPh>
    <rPh sb="384" eb="386">
      <t>ロウキュウ</t>
    </rPh>
    <rPh sb="386" eb="388">
      <t>セツビ</t>
    </rPh>
    <rPh sb="389" eb="391">
      <t>カイリョウ</t>
    </rPh>
    <rPh sb="392" eb="394">
      <t>キッキン</t>
    </rPh>
    <rPh sb="395" eb="397">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</si>
</sst>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quot;-&quot;">
                  <c:v>0.12</c:v>
                </c:pt>
                <c:pt idx="4" formatCode="#,##0.00;&quot;△&quot;#,##0.00;&quot;-&quot;">
                  <c:v>0.31</c:v>
                </c:pt>
              </c:numCache>
            </c:numRef>
          </c:val>
          <c:extLst>
            <c:ext xmlns:c16="http://schemas.microsoft.com/office/drawing/2014/chart" uri="{C3380CC4-5D6E-409C-BE32-E72D297353CC}">
              <c16:uniqueId val="{00000000-763F-42BB-B5E4-FF4DA66193F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763F-42BB-B5E4-FF4DA66193F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62.9</c:v>
                </c:pt>
                <c:pt idx="1">
                  <c:v>65.59</c:v>
                </c:pt>
                <c:pt idx="2">
                  <c:v>67.13</c:v>
                </c:pt>
                <c:pt idx="3">
                  <c:v>70.98</c:v>
                </c:pt>
                <c:pt idx="4">
                  <c:v>72.150000000000006</c:v>
                </c:pt>
              </c:numCache>
            </c:numRef>
          </c:val>
          <c:extLst>
            <c:ext xmlns:c16="http://schemas.microsoft.com/office/drawing/2014/chart" uri="{C3380CC4-5D6E-409C-BE32-E72D297353CC}">
              <c16:uniqueId val="{00000000-1DD1-46A2-A709-E9E82FC8E0C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1DD1-46A2-A709-E9E82FC8E0C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74.22</c:v>
                </c:pt>
                <c:pt idx="1">
                  <c:v>69.77</c:v>
                </c:pt>
                <c:pt idx="2">
                  <c:v>67.290000000000006</c:v>
                </c:pt>
                <c:pt idx="3">
                  <c:v>63.74</c:v>
                </c:pt>
                <c:pt idx="4">
                  <c:v>63.03</c:v>
                </c:pt>
              </c:numCache>
            </c:numRef>
          </c:val>
          <c:extLst>
            <c:ext xmlns:c16="http://schemas.microsoft.com/office/drawing/2014/chart" uri="{C3380CC4-5D6E-409C-BE32-E72D297353CC}">
              <c16:uniqueId val="{00000000-9544-4570-97F9-7A357965131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9544-4570-97F9-7A357965131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114.55</c:v>
                </c:pt>
                <c:pt idx="1">
                  <c:v>108.44</c:v>
                </c:pt>
                <c:pt idx="2">
                  <c:v>107.01</c:v>
                </c:pt>
                <c:pt idx="3">
                  <c:v>111.95</c:v>
                </c:pt>
                <c:pt idx="4">
                  <c:v>107.2</c:v>
                </c:pt>
              </c:numCache>
            </c:numRef>
          </c:val>
          <c:extLst>
            <c:ext xmlns:c16="http://schemas.microsoft.com/office/drawing/2014/chart" uri="{C3380CC4-5D6E-409C-BE32-E72D297353CC}">
              <c16:uniqueId val="{00000000-DF79-4CD1-9DDE-3389E720EC7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DF79-4CD1-9DDE-3389E720EC7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47.48</c:v>
                </c:pt>
                <c:pt idx="1">
                  <c:v>49.41</c:v>
                </c:pt>
                <c:pt idx="2">
                  <c:v>51.1</c:v>
                </c:pt>
                <c:pt idx="3">
                  <c:v>52.51</c:v>
                </c:pt>
                <c:pt idx="4">
                  <c:v>53.36</c:v>
                </c:pt>
              </c:numCache>
            </c:numRef>
          </c:val>
          <c:extLst>
            <c:ext xmlns:c16="http://schemas.microsoft.com/office/drawing/2014/chart" uri="{C3380CC4-5D6E-409C-BE32-E72D297353CC}">
              <c16:uniqueId val="{00000000-E405-4ABE-B338-8542468196F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E405-4ABE-B338-8542468196F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formatCode="#,##0.00;&quot;△&quot;#,##0.00;&quot;-&quot;">
                  <c:v>53.38</c:v>
                </c:pt>
                <c:pt idx="4" formatCode="#,##0.00;&quot;△&quot;#,##0.00;&quot;-&quot;">
                  <c:v>53.14</c:v>
                </c:pt>
              </c:numCache>
            </c:numRef>
          </c:val>
          <c:extLst>
            <c:ext xmlns:c16="http://schemas.microsoft.com/office/drawing/2014/chart" uri="{C3380CC4-5D6E-409C-BE32-E72D297353CC}">
              <c16:uniqueId val="{00000000-84DF-4381-AC89-9BFED52974E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84DF-4381-AC89-9BFED52974E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AA-4050-B233-4253541D626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79AA-4050-B233-4253541D626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122.91</c:v>
                </c:pt>
                <c:pt idx="1">
                  <c:v>130.5</c:v>
                </c:pt>
                <c:pt idx="2">
                  <c:v>128.13999999999999</c:v>
                </c:pt>
                <c:pt idx="3">
                  <c:v>127.62</c:v>
                </c:pt>
                <c:pt idx="4">
                  <c:v>135.24</c:v>
                </c:pt>
              </c:numCache>
            </c:numRef>
          </c:val>
          <c:extLst>
            <c:ext xmlns:c16="http://schemas.microsoft.com/office/drawing/2014/chart" uri="{C3380CC4-5D6E-409C-BE32-E72D297353CC}">
              <c16:uniqueId val="{00000000-6788-43FD-B1C7-E306E57F0EC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6788-43FD-B1C7-E306E57F0EC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814.59</c:v>
                </c:pt>
                <c:pt idx="1">
                  <c:v>773.77</c:v>
                </c:pt>
                <c:pt idx="2">
                  <c:v>731.47</c:v>
                </c:pt>
                <c:pt idx="3">
                  <c:v>681.63</c:v>
                </c:pt>
                <c:pt idx="4">
                  <c:v>670.09</c:v>
                </c:pt>
              </c:numCache>
            </c:numRef>
          </c:val>
          <c:extLst>
            <c:ext xmlns:c16="http://schemas.microsoft.com/office/drawing/2014/chart" uri="{C3380CC4-5D6E-409C-BE32-E72D297353CC}">
              <c16:uniqueId val="{00000000-4DA7-4FBD-A89A-B81D945E8B1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4DA7-4FBD-A89A-B81D945E8B1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91.7</c:v>
                </c:pt>
                <c:pt idx="1">
                  <c:v>93.94</c:v>
                </c:pt>
                <c:pt idx="2">
                  <c:v>91.5</c:v>
                </c:pt>
                <c:pt idx="3">
                  <c:v>88.74</c:v>
                </c:pt>
                <c:pt idx="4">
                  <c:v>87.89</c:v>
                </c:pt>
              </c:numCache>
            </c:numRef>
          </c:val>
          <c:extLst>
            <c:ext xmlns:c16="http://schemas.microsoft.com/office/drawing/2014/chart" uri="{C3380CC4-5D6E-409C-BE32-E72D297353CC}">
              <c16:uniqueId val="{00000000-3661-4D13-8217-16E3834648F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3661-4D13-8217-16E3834648F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187.49</c:v>
                </c:pt>
                <c:pt idx="1">
                  <c:v>185.64</c:v>
                </c:pt>
                <c:pt idx="2">
                  <c:v>190.68</c:v>
                </c:pt>
                <c:pt idx="3">
                  <c:v>196.25</c:v>
                </c:pt>
                <c:pt idx="4">
                  <c:v>198.5</c:v>
                </c:pt>
              </c:numCache>
            </c:numRef>
          </c:val>
          <c:extLst>
            <c:ext xmlns:c16="http://schemas.microsoft.com/office/drawing/2014/chart" uri="{C3380CC4-5D6E-409C-BE32-E72D297353CC}">
              <c16:uniqueId val="{00000000-6DD3-4021-B6E8-40EE88C8931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6DD3-4021-B6E8-40EE88C8931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N1" sqref="N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青森県　東北町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A6</v>
      </c>
      <c r="X8" s="78"/>
      <c r="Y8" s="78"/>
      <c r="Z8" s="78"/>
      <c r="AA8" s="78"/>
      <c r="AB8" s="78"/>
      <c r="AC8" s="78"/>
      <c r="AD8" s="78" t="str">
        <f>データ!$M$6</f>
        <v>非設置</v>
      </c>
      <c r="AE8" s="78"/>
      <c r="AF8" s="78"/>
      <c r="AG8" s="78"/>
      <c r="AH8" s="78"/>
      <c r="AI8" s="78"/>
      <c r="AJ8" s="78"/>
      <c r="AK8" s="2"/>
      <c r="AL8" s="69">
        <f>データ!$R$6</f>
        <v>16934</v>
      </c>
      <c r="AM8" s="69"/>
      <c r="AN8" s="69"/>
      <c r="AO8" s="69"/>
      <c r="AP8" s="69"/>
      <c r="AQ8" s="69"/>
      <c r="AR8" s="69"/>
      <c r="AS8" s="69"/>
      <c r="AT8" s="37">
        <f>データ!$S$6</f>
        <v>326.5</v>
      </c>
      <c r="AU8" s="38"/>
      <c r="AV8" s="38"/>
      <c r="AW8" s="38"/>
      <c r="AX8" s="38"/>
      <c r="AY8" s="38"/>
      <c r="AZ8" s="38"/>
      <c r="BA8" s="38"/>
      <c r="BB8" s="58">
        <f>データ!$T$6</f>
        <v>51.87</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48.31</v>
      </c>
      <c r="J10" s="38"/>
      <c r="K10" s="38"/>
      <c r="L10" s="38"/>
      <c r="M10" s="38"/>
      <c r="N10" s="38"/>
      <c r="O10" s="68"/>
      <c r="P10" s="58">
        <f>データ!$P$6</f>
        <v>98.36</v>
      </c>
      <c r="Q10" s="58"/>
      <c r="R10" s="58"/>
      <c r="S10" s="58"/>
      <c r="T10" s="58"/>
      <c r="U10" s="58"/>
      <c r="V10" s="58"/>
      <c r="W10" s="69">
        <f>データ!$Q$6</f>
        <v>3410</v>
      </c>
      <c r="X10" s="69"/>
      <c r="Y10" s="69"/>
      <c r="Z10" s="69"/>
      <c r="AA10" s="69"/>
      <c r="AB10" s="69"/>
      <c r="AC10" s="69"/>
      <c r="AD10" s="2"/>
      <c r="AE10" s="2"/>
      <c r="AF10" s="2"/>
      <c r="AG10" s="2"/>
      <c r="AH10" s="2"/>
      <c r="AI10" s="2"/>
      <c r="AJ10" s="2"/>
      <c r="AK10" s="2"/>
      <c r="AL10" s="69">
        <f>データ!$U$6</f>
        <v>16514</v>
      </c>
      <c r="AM10" s="69"/>
      <c r="AN10" s="69"/>
      <c r="AO10" s="69"/>
      <c r="AP10" s="69"/>
      <c r="AQ10" s="69"/>
      <c r="AR10" s="69"/>
      <c r="AS10" s="69"/>
      <c r="AT10" s="37">
        <f>データ!$V$6</f>
        <v>152.16</v>
      </c>
      <c r="AU10" s="38"/>
      <c r="AV10" s="38"/>
      <c r="AW10" s="38"/>
      <c r="AX10" s="38"/>
      <c r="AY10" s="38"/>
      <c r="AZ10" s="38"/>
      <c r="BA10" s="38"/>
      <c r="BB10" s="58">
        <f>データ!$W$6</f>
        <v>108.53</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112</v>
      </c>
      <c r="BM66" s="53"/>
      <c r="BN66" s="53"/>
      <c r="BO66" s="53"/>
      <c r="BP66" s="53"/>
      <c r="BQ66" s="53"/>
      <c r="BR66" s="53"/>
      <c r="BS66" s="53"/>
      <c r="BT66" s="53"/>
      <c r="BU66" s="53"/>
      <c r="BV66" s="53"/>
      <c r="BW66" s="53"/>
      <c r="BX66" s="53"/>
      <c r="BY66" s="53"/>
      <c r="BZ66" s="5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zI0X1RmbgIEix0chm6NBERdlImVMgHzlYO0oMKIyl6NzPsZwD4RwdP+nAk5heAxH7OlgWlKerwHcwmhUoCbMCg==" saltValue="+iuWflyfeDxwUTGK3I1W4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24082</v>
      </c>
      <c r="D6" s="20">
        <f t="shared" si="3"/>
        <v>46</v>
      </c>
      <c r="E6" s="20">
        <f t="shared" si="3"/>
        <v>1</v>
      </c>
      <c r="F6" s="20">
        <f t="shared" si="3"/>
        <v>0</v>
      </c>
      <c r="G6" s="20">
        <f t="shared" si="3"/>
        <v>1</v>
      </c>
      <c r="H6" s="20" t="str">
        <f t="shared" si="3"/>
        <v>青森県　東北町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48.31</v>
      </c>
      <c r="P6" s="21">
        <f t="shared" si="3"/>
        <v>98.36</v>
      </c>
      <c r="Q6" s="21">
        <f t="shared" si="3"/>
        <v>3410</v>
      </c>
      <c r="R6" s="21">
        <f t="shared" si="3"/>
        <v>16934</v>
      </c>
      <c r="S6" s="21">
        <f t="shared" si="3"/>
        <v>326.5</v>
      </c>
      <c r="T6" s="21">
        <f t="shared" si="3"/>
        <v>51.87</v>
      </c>
      <c r="U6" s="21">
        <f t="shared" si="3"/>
        <v>16514</v>
      </c>
      <c r="V6" s="21">
        <f t="shared" si="3"/>
        <v>152.16</v>
      </c>
      <c r="W6" s="21">
        <f t="shared" si="3"/>
        <v>108.53</v>
      </c>
      <c r="X6" s="22">
        <f>IF(X7="",NA(),X7)</f>
        <v>114.55</v>
      </c>
      <c r="Y6" s="22">
        <f t="shared" ref="Y6:AG6" si="4">IF(Y7="",NA(),Y7)</f>
        <v>108.44</v>
      </c>
      <c r="Z6" s="22">
        <f t="shared" si="4"/>
        <v>107.01</v>
      </c>
      <c r="AA6" s="22">
        <f t="shared" si="4"/>
        <v>111.95</v>
      </c>
      <c r="AB6" s="22">
        <f t="shared" si="4"/>
        <v>107.2</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122.91</v>
      </c>
      <c r="AU6" s="22">
        <f t="shared" ref="AU6:BC6" si="6">IF(AU7="",NA(),AU7)</f>
        <v>130.5</v>
      </c>
      <c r="AV6" s="22">
        <f t="shared" si="6"/>
        <v>128.13999999999999</v>
      </c>
      <c r="AW6" s="22">
        <f t="shared" si="6"/>
        <v>127.62</v>
      </c>
      <c r="AX6" s="22">
        <f t="shared" si="6"/>
        <v>135.24</v>
      </c>
      <c r="AY6" s="22">
        <f t="shared" si="6"/>
        <v>359.47</v>
      </c>
      <c r="AZ6" s="22">
        <f t="shared" si="6"/>
        <v>369.69</v>
      </c>
      <c r="BA6" s="22">
        <f t="shared" si="6"/>
        <v>379.08</v>
      </c>
      <c r="BB6" s="22">
        <f t="shared" si="6"/>
        <v>367.55</v>
      </c>
      <c r="BC6" s="22">
        <f t="shared" si="6"/>
        <v>378.56</v>
      </c>
      <c r="BD6" s="21" t="str">
        <f>IF(BD7="","",IF(BD7="-","【-】","【"&amp;SUBSTITUTE(TEXT(BD7,"#,##0.00"),"-","△")&amp;"】"))</f>
        <v>【261.51】</v>
      </c>
      <c r="BE6" s="22">
        <f>IF(BE7="",NA(),BE7)</f>
        <v>814.59</v>
      </c>
      <c r="BF6" s="22">
        <f t="shared" ref="BF6:BN6" si="7">IF(BF7="",NA(),BF7)</f>
        <v>773.77</v>
      </c>
      <c r="BG6" s="22">
        <f t="shared" si="7"/>
        <v>731.47</v>
      </c>
      <c r="BH6" s="22">
        <f t="shared" si="7"/>
        <v>681.63</v>
      </c>
      <c r="BI6" s="22">
        <f t="shared" si="7"/>
        <v>670.09</v>
      </c>
      <c r="BJ6" s="22">
        <f t="shared" si="7"/>
        <v>401.79</v>
      </c>
      <c r="BK6" s="22">
        <f t="shared" si="7"/>
        <v>402.99</v>
      </c>
      <c r="BL6" s="22">
        <f t="shared" si="7"/>
        <v>398.98</v>
      </c>
      <c r="BM6" s="22">
        <f t="shared" si="7"/>
        <v>418.68</v>
      </c>
      <c r="BN6" s="22">
        <f t="shared" si="7"/>
        <v>395.68</v>
      </c>
      <c r="BO6" s="21" t="str">
        <f>IF(BO7="","",IF(BO7="-","【-】","【"&amp;SUBSTITUTE(TEXT(BO7,"#,##0.00"),"-","△")&amp;"】"))</f>
        <v>【265.16】</v>
      </c>
      <c r="BP6" s="22">
        <f>IF(BP7="",NA(),BP7)</f>
        <v>91.7</v>
      </c>
      <c r="BQ6" s="22">
        <f t="shared" ref="BQ6:BY6" si="8">IF(BQ7="",NA(),BQ7)</f>
        <v>93.94</v>
      </c>
      <c r="BR6" s="22">
        <f t="shared" si="8"/>
        <v>91.5</v>
      </c>
      <c r="BS6" s="22">
        <f t="shared" si="8"/>
        <v>88.74</v>
      </c>
      <c r="BT6" s="22">
        <f t="shared" si="8"/>
        <v>87.89</v>
      </c>
      <c r="BU6" s="22">
        <f t="shared" si="8"/>
        <v>100.12</v>
      </c>
      <c r="BV6" s="22">
        <f t="shared" si="8"/>
        <v>98.66</v>
      </c>
      <c r="BW6" s="22">
        <f t="shared" si="8"/>
        <v>98.64</v>
      </c>
      <c r="BX6" s="22">
        <f t="shared" si="8"/>
        <v>94.78</v>
      </c>
      <c r="BY6" s="22">
        <f t="shared" si="8"/>
        <v>97.59</v>
      </c>
      <c r="BZ6" s="21" t="str">
        <f>IF(BZ7="","",IF(BZ7="-","【-】","【"&amp;SUBSTITUTE(TEXT(BZ7,"#,##0.00"),"-","△")&amp;"】"))</f>
        <v>【102.35】</v>
      </c>
      <c r="CA6" s="22">
        <f>IF(CA7="",NA(),CA7)</f>
        <v>187.49</v>
      </c>
      <c r="CB6" s="22">
        <f t="shared" ref="CB6:CJ6" si="9">IF(CB7="",NA(),CB7)</f>
        <v>185.64</v>
      </c>
      <c r="CC6" s="22">
        <f t="shared" si="9"/>
        <v>190.68</v>
      </c>
      <c r="CD6" s="22">
        <f t="shared" si="9"/>
        <v>196.25</v>
      </c>
      <c r="CE6" s="22">
        <f t="shared" si="9"/>
        <v>198.5</v>
      </c>
      <c r="CF6" s="22">
        <f t="shared" si="9"/>
        <v>174.97</v>
      </c>
      <c r="CG6" s="22">
        <f t="shared" si="9"/>
        <v>178.59</v>
      </c>
      <c r="CH6" s="22">
        <f t="shared" si="9"/>
        <v>178.92</v>
      </c>
      <c r="CI6" s="22">
        <f t="shared" si="9"/>
        <v>181.3</v>
      </c>
      <c r="CJ6" s="22">
        <f t="shared" si="9"/>
        <v>181.71</v>
      </c>
      <c r="CK6" s="21" t="str">
        <f>IF(CK7="","",IF(CK7="-","【-】","【"&amp;SUBSTITUTE(TEXT(CK7,"#,##0.00"),"-","△")&amp;"】"))</f>
        <v>【167.74】</v>
      </c>
      <c r="CL6" s="22">
        <f>IF(CL7="",NA(),CL7)</f>
        <v>62.9</v>
      </c>
      <c r="CM6" s="22">
        <f t="shared" ref="CM6:CU6" si="10">IF(CM7="",NA(),CM7)</f>
        <v>65.59</v>
      </c>
      <c r="CN6" s="22">
        <f t="shared" si="10"/>
        <v>67.13</v>
      </c>
      <c r="CO6" s="22">
        <f t="shared" si="10"/>
        <v>70.98</v>
      </c>
      <c r="CP6" s="22">
        <f t="shared" si="10"/>
        <v>72.150000000000006</v>
      </c>
      <c r="CQ6" s="22">
        <f t="shared" si="10"/>
        <v>55.63</v>
      </c>
      <c r="CR6" s="22">
        <f t="shared" si="10"/>
        <v>55.03</v>
      </c>
      <c r="CS6" s="22">
        <f t="shared" si="10"/>
        <v>55.14</v>
      </c>
      <c r="CT6" s="22">
        <f t="shared" si="10"/>
        <v>55.89</v>
      </c>
      <c r="CU6" s="22">
        <f t="shared" si="10"/>
        <v>55.72</v>
      </c>
      <c r="CV6" s="21" t="str">
        <f>IF(CV7="","",IF(CV7="-","【-】","【"&amp;SUBSTITUTE(TEXT(CV7,"#,##0.00"),"-","△")&amp;"】"))</f>
        <v>【60.29】</v>
      </c>
      <c r="CW6" s="22">
        <f>IF(CW7="",NA(),CW7)</f>
        <v>74.22</v>
      </c>
      <c r="CX6" s="22">
        <f t="shared" ref="CX6:DF6" si="11">IF(CX7="",NA(),CX7)</f>
        <v>69.77</v>
      </c>
      <c r="CY6" s="22">
        <f t="shared" si="11"/>
        <v>67.290000000000006</v>
      </c>
      <c r="CZ6" s="22">
        <f t="shared" si="11"/>
        <v>63.74</v>
      </c>
      <c r="DA6" s="22">
        <f t="shared" si="11"/>
        <v>63.03</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47.48</v>
      </c>
      <c r="DI6" s="22">
        <f t="shared" ref="DI6:DQ6" si="12">IF(DI7="",NA(),DI7)</f>
        <v>49.41</v>
      </c>
      <c r="DJ6" s="22">
        <f t="shared" si="12"/>
        <v>51.1</v>
      </c>
      <c r="DK6" s="22">
        <f t="shared" si="12"/>
        <v>52.51</v>
      </c>
      <c r="DL6" s="22">
        <f t="shared" si="12"/>
        <v>53.36</v>
      </c>
      <c r="DM6" s="22">
        <f t="shared" si="12"/>
        <v>48.05</v>
      </c>
      <c r="DN6" s="22">
        <f t="shared" si="12"/>
        <v>48.87</v>
      </c>
      <c r="DO6" s="22">
        <f t="shared" si="12"/>
        <v>49.92</v>
      </c>
      <c r="DP6" s="22">
        <f t="shared" si="12"/>
        <v>50.63</v>
      </c>
      <c r="DQ6" s="22">
        <f t="shared" si="12"/>
        <v>51.29</v>
      </c>
      <c r="DR6" s="21" t="str">
        <f>IF(DR7="","",IF(DR7="-","【-】","【"&amp;SUBSTITUTE(TEXT(DR7,"#,##0.00"),"-","△")&amp;"】"))</f>
        <v>【50.88】</v>
      </c>
      <c r="DS6" s="21">
        <f>IF(DS7="",NA(),DS7)</f>
        <v>0</v>
      </c>
      <c r="DT6" s="21">
        <f t="shared" ref="DT6:EB6" si="13">IF(DT7="",NA(),DT7)</f>
        <v>0</v>
      </c>
      <c r="DU6" s="21">
        <f t="shared" si="13"/>
        <v>0</v>
      </c>
      <c r="DV6" s="22">
        <f t="shared" si="13"/>
        <v>53.38</v>
      </c>
      <c r="DW6" s="22">
        <f t="shared" si="13"/>
        <v>53.14</v>
      </c>
      <c r="DX6" s="22">
        <f t="shared" si="13"/>
        <v>13.39</v>
      </c>
      <c r="DY6" s="22">
        <f t="shared" si="13"/>
        <v>14.85</v>
      </c>
      <c r="DZ6" s="22">
        <f t="shared" si="13"/>
        <v>16.88</v>
      </c>
      <c r="EA6" s="22">
        <f t="shared" si="13"/>
        <v>18.28</v>
      </c>
      <c r="EB6" s="22">
        <f t="shared" si="13"/>
        <v>19.61</v>
      </c>
      <c r="EC6" s="21" t="str">
        <f>IF(EC7="","",IF(EC7="-","【-】","【"&amp;SUBSTITUTE(TEXT(EC7,"#,##0.00"),"-","△")&amp;"】"))</f>
        <v>【22.30】</v>
      </c>
      <c r="ED6" s="21">
        <f>IF(ED7="",NA(),ED7)</f>
        <v>0</v>
      </c>
      <c r="EE6" s="21">
        <f t="shared" ref="EE6:EM6" si="14">IF(EE7="",NA(),EE7)</f>
        <v>0</v>
      </c>
      <c r="EF6" s="21">
        <f t="shared" si="14"/>
        <v>0</v>
      </c>
      <c r="EG6" s="22">
        <f t="shared" si="14"/>
        <v>0.12</v>
      </c>
      <c r="EH6" s="22">
        <f t="shared" si="14"/>
        <v>0.31</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24082</v>
      </c>
      <c r="D7" s="24">
        <v>46</v>
      </c>
      <c r="E7" s="24">
        <v>1</v>
      </c>
      <c r="F7" s="24">
        <v>0</v>
      </c>
      <c r="G7" s="24">
        <v>1</v>
      </c>
      <c r="H7" s="24" t="s">
        <v>93</v>
      </c>
      <c r="I7" s="24" t="s">
        <v>94</v>
      </c>
      <c r="J7" s="24" t="s">
        <v>95</v>
      </c>
      <c r="K7" s="24" t="s">
        <v>96</v>
      </c>
      <c r="L7" s="24" t="s">
        <v>97</v>
      </c>
      <c r="M7" s="24" t="s">
        <v>98</v>
      </c>
      <c r="N7" s="25" t="s">
        <v>99</v>
      </c>
      <c r="O7" s="25">
        <v>48.31</v>
      </c>
      <c r="P7" s="25">
        <v>98.36</v>
      </c>
      <c r="Q7" s="25">
        <v>3410</v>
      </c>
      <c r="R7" s="25">
        <v>16934</v>
      </c>
      <c r="S7" s="25">
        <v>326.5</v>
      </c>
      <c r="T7" s="25">
        <v>51.87</v>
      </c>
      <c r="U7" s="25">
        <v>16514</v>
      </c>
      <c r="V7" s="25">
        <v>152.16</v>
      </c>
      <c r="W7" s="25">
        <v>108.53</v>
      </c>
      <c r="X7" s="25">
        <v>114.55</v>
      </c>
      <c r="Y7" s="25">
        <v>108.44</v>
      </c>
      <c r="Z7" s="25">
        <v>107.01</v>
      </c>
      <c r="AA7" s="25">
        <v>111.95</v>
      </c>
      <c r="AB7" s="25">
        <v>107.2</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122.91</v>
      </c>
      <c r="AU7" s="25">
        <v>130.5</v>
      </c>
      <c r="AV7" s="25">
        <v>128.13999999999999</v>
      </c>
      <c r="AW7" s="25">
        <v>127.62</v>
      </c>
      <c r="AX7" s="25">
        <v>135.24</v>
      </c>
      <c r="AY7" s="25">
        <v>359.47</v>
      </c>
      <c r="AZ7" s="25">
        <v>369.69</v>
      </c>
      <c r="BA7" s="25">
        <v>379.08</v>
      </c>
      <c r="BB7" s="25">
        <v>367.55</v>
      </c>
      <c r="BC7" s="25">
        <v>378.56</v>
      </c>
      <c r="BD7" s="25">
        <v>261.51</v>
      </c>
      <c r="BE7" s="25">
        <v>814.59</v>
      </c>
      <c r="BF7" s="25">
        <v>773.77</v>
      </c>
      <c r="BG7" s="25">
        <v>731.47</v>
      </c>
      <c r="BH7" s="25">
        <v>681.63</v>
      </c>
      <c r="BI7" s="25">
        <v>670.09</v>
      </c>
      <c r="BJ7" s="25">
        <v>401.79</v>
      </c>
      <c r="BK7" s="25">
        <v>402.99</v>
      </c>
      <c r="BL7" s="25">
        <v>398.98</v>
      </c>
      <c r="BM7" s="25">
        <v>418.68</v>
      </c>
      <c r="BN7" s="25">
        <v>395.68</v>
      </c>
      <c r="BO7" s="25">
        <v>265.16000000000003</v>
      </c>
      <c r="BP7" s="25">
        <v>91.7</v>
      </c>
      <c r="BQ7" s="25">
        <v>93.94</v>
      </c>
      <c r="BR7" s="25">
        <v>91.5</v>
      </c>
      <c r="BS7" s="25">
        <v>88.74</v>
      </c>
      <c r="BT7" s="25">
        <v>87.89</v>
      </c>
      <c r="BU7" s="25">
        <v>100.12</v>
      </c>
      <c r="BV7" s="25">
        <v>98.66</v>
      </c>
      <c r="BW7" s="25">
        <v>98.64</v>
      </c>
      <c r="BX7" s="25">
        <v>94.78</v>
      </c>
      <c r="BY7" s="25">
        <v>97.59</v>
      </c>
      <c r="BZ7" s="25">
        <v>102.35</v>
      </c>
      <c r="CA7" s="25">
        <v>187.49</v>
      </c>
      <c r="CB7" s="25">
        <v>185.64</v>
      </c>
      <c r="CC7" s="25">
        <v>190.68</v>
      </c>
      <c r="CD7" s="25">
        <v>196.25</v>
      </c>
      <c r="CE7" s="25">
        <v>198.5</v>
      </c>
      <c r="CF7" s="25">
        <v>174.97</v>
      </c>
      <c r="CG7" s="25">
        <v>178.59</v>
      </c>
      <c r="CH7" s="25">
        <v>178.92</v>
      </c>
      <c r="CI7" s="25">
        <v>181.3</v>
      </c>
      <c r="CJ7" s="25">
        <v>181.71</v>
      </c>
      <c r="CK7" s="25">
        <v>167.74</v>
      </c>
      <c r="CL7" s="25">
        <v>62.9</v>
      </c>
      <c r="CM7" s="25">
        <v>65.59</v>
      </c>
      <c r="CN7" s="25">
        <v>67.13</v>
      </c>
      <c r="CO7" s="25">
        <v>70.98</v>
      </c>
      <c r="CP7" s="25">
        <v>72.150000000000006</v>
      </c>
      <c r="CQ7" s="25">
        <v>55.63</v>
      </c>
      <c r="CR7" s="25">
        <v>55.03</v>
      </c>
      <c r="CS7" s="25">
        <v>55.14</v>
      </c>
      <c r="CT7" s="25">
        <v>55.89</v>
      </c>
      <c r="CU7" s="25">
        <v>55.72</v>
      </c>
      <c r="CV7" s="25">
        <v>60.29</v>
      </c>
      <c r="CW7" s="25">
        <v>74.22</v>
      </c>
      <c r="CX7" s="25">
        <v>69.77</v>
      </c>
      <c r="CY7" s="25">
        <v>67.290000000000006</v>
      </c>
      <c r="CZ7" s="25">
        <v>63.74</v>
      </c>
      <c r="DA7" s="25">
        <v>63.03</v>
      </c>
      <c r="DB7" s="25">
        <v>82.04</v>
      </c>
      <c r="DC7" s="25">
        <v>81.900000000000006</v>
      </c>
      <c r="DD7" s="25">
        <v>81.39</v>
      </c>
      <c r="DE7" s="25">
        <v>81.27</v>
      </c>
      <c r="DF7" s="25">
        <v>81.260000000000005</v>
      </c>
      <c r="DG7" s="25">
        <v>90.12</v>
      </c>
      <c r="DH7" s="25">
        <v>47.48</v>
      </c>
      <c r="DI7" s="25">
        <v>49.41</v>
      </c>
      <c r="DJ7" s="25">
        <v>51.1</v>
      </c>
      <c r="DK7" s="25">
        <v>52.51</v>
      </c>
      <c r="DL7" s="25">
        <v>53.36</v>
      </c>
      <c r="DM7" s="25">
        <v>48.05</v>
      </c>
      <c r="DN7" s="25">
        <v>48.87</v>
      </c>
      <c r="DO7" s="25">
        <v>49.92</v>
      </c>
      <c r="DP7" s="25">
        <v>50.63</v>
      </c>
      <c r="DQ7" s="25">
        <v>51.29</v>
      </c>
      <c r="DR7" s="25">
        <v>50.88</v>
      </c>
      <c r="DS7" s="25">
        <v>0</v>
      </c>
      <c r="DT7" s="25">
        <v>0</v>
      </c>
      <c r="DU7" s="25">
        <v>0</v>
      </c>
      <c r="DV7" s="25">
        <v>53.38</v>
      </c>
      <c r="DW7" s="25">
        <v>53.14</v>
      </c>
      <c r="DX7" s="25">
        <v>13.39</v>
      </c>
      <c r="DY7" s="25">
        <v>14.85</v>
      </c>
      <c r="DZ7" s="25">
        <v>16.88</v>
      </c>
      <c r="EA7" s="25">
        <v>18.28</v>
      </c>
      <c r="EB7" s="25">
        <v>19.61</v>
      </c>
      <c r="EC7" s="25">
        <v>22.3</v>
      </c>
      <c r="ED7" s="25">
        <v>0</v>
      </c>
      <c r="EE7" s="25">
        <v>0</v>
      </c>
      <c r="EF7" s="25">
        <v>0</v>
      </c>
      <c r="EG7" s="25">
        <v>0.12</v>
      </c>
      <c r="EH7" s="25">
        <v>0.31</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2023-01-25T02:08:36Z</cp:lastPrinted>
  <dcterms:created xsi:type="dcterms:W3CDTF">2022-12-01T00:52:29Z</dcterms:created>
  <dcterms:modified xsi:type="dcterms:W3CDTF">2023-01-25T02:09:53Z</dcterms:modified>
  <cp:category/>
</cp:coreProperties>
</file>