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g01\Desktop\2023.1.25〆公営企業に係る経営比較分析表(令和３年度決算）の分析\【経営比較分析表】2021_024058_47_1718\"/>
    </mc:Choice>
  </mc:AlternateContent>
  <workbookProtection workbookAlgorithmName="SHA-512" workbookHashValue="e6lBwKDGqTTB2/V6sbDAUbHTA8QjuvG03BW8BIUdt1XDWrBlWNEdLEuPwDVnL66Gb00LKZNLb73jgmsrQnImbQ==" workbookSaltValue="AkAvjmCckpo3PXCrN7ohC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I10"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<sst xmlns="http://schemas.openxmlformats.org/spreadsheetml/2006/main" count="236" uniqueCount="121">
  <si>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</si>
  <si>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</si>
  <si>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</si>
  <si>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</si>
  <si>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</si>
  <si>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</si>
  <si>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</si>
  <si>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</si>
  <si>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</si>
  <si>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</si>
  <si>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</si>
  <si>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</si>
  <si>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</si>
  <si>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</si>
  <si>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</si>
  <si>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</si>
  <si>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</si>
  <si>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</si>
  <si>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</si>
  <si>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</si>
  <si>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</si>
  <si>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</si>
  <si>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</si>
  <si>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</si>
  <si>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</si>
  <si>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</si>
  <si>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</si>
  <si>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</si>
  <si>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</si>
  <si>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</si>
  <si>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</si>
  <si>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</si>
  <si>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</si>
  <si>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</si>
  <si>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</si>
  <si>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</si>
  <si>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</si>
  <si>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</si>
  <si>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</si>
  <si>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</si>
  <si>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</si>
  <si>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</si>
  <si>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</si>
  <si>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</si>
  <si>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</si>
  <si>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</si>
  <si>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</si>
  <si>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</si>
  <si>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</si>
  <si>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</si>
  <si>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</si>
  <si>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</si>
  <si>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</si>
  <si>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</si>
  <si>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</si>
  <si>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</si>
  <si>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</si>
  <si>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</si>
  <si>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</si>
  <si>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</si>
  <si>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</si>
  <si>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</si>
  <si>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</si>
  <si>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</si>
  <si>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</si>
  <si>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</si>
  <si>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</si>
  <si>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</si>
  <si>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</si>
  <si>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</si>
  <si>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</si>
  <si>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</si>
  <si>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</si>
  <si>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</si>
  <si>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</si>
  <si>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</si>
  <si>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</si>
  <si>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</si>
  <si>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</si>
  <si>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</si>
  <si>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</si>
  <si>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</si>
  <si>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</si>
  <si>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</si>
  <si>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</si>
  <si>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</si>
  <si>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</si>
  <si>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</si>
  <si>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</si>
  <si>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</si>
  <si>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</si>
  <si>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</si>
  <si>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</si>
  <si>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</si>
  <si>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</si>
  <si>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</si>
  <si>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</si>
  <si>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</si>
  <si>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</si>
  <si>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六戸町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</si>
  <si>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</si>
  <si>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</si>
  <si>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</si>
  <si>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</si>
  <si>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</si>
  <si>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</si>
  <si>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</si>
  <si>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</si>
  <si>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</si>
  <si>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</si>
  <si>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</si>
  <si>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</si>
  <si>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</si>
  <si>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</si>
  <si>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</si>
  <si>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</si>
  <si>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</si>
  <si>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</si>
  <si>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今年度の収益的収支比率及び経費回収率が前年度と比較して改善されているのは、処理区域内の人口が増加したことによる料金収入が増加したことが主な理由である。
　企業債残高対事業規模比率においては、施設及び設備更新事業費を交付金と起債で賄っていたこともあり、全国平均や類似団体平均値よりも高い比率となっているが、料金収入が増加したことに伴い当該企業債比率は、徐々に改善されている状況にある。</t>
    <phoneticPr fontId="4"/>
  </si>
  <si>
    <t>・平成２９年度から平成３０年度までの２ヶ年において、施設・設備の更新事業を実施した。今後も、施設設備の更新事業の必要がある。
・大規模な改修、修繕等は直近では計画をしていませんが、耐用年数など改修等が必要な場合は、対応していく予定。</t>
    <phoneticPr fontId="4"/>
  </si>
  <si>
    <t xml:space="preserve"> 今年度の収益的収支比率及び経費回収率が前年度と比較して改善されているが、施設及び設備更新事業等が今後も必要となることから、令和６年度からの公営企業会計適用に向けて、使用料金の適正化（使用料料金の増額改定等）の検討を進め、適正な料金収入の確保に努めていくことと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</si>
</sst>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A8-47BC-A177-E087754D422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52A8-47BC-A177-E087754D422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40.32</c:v>
                </c:pt>
                <c:pt idx="1">
                  <c:v>40.07</c:v>
                </c:pt>
                <c:pt idx="2">
                  <c:v>40.19</c:v>
                </c:pt>
                <c:pt idx="3">
                  <c:v>42.51</c:v>
                </c:pt>
                <c:pt idx="4">
                  <c:v>41.78</c:v>
                </c:pt>
              </c:numCache>
            </c:numRef>
          </c:val>
          <c:extLst>
            <c:ext xmlns:c16="http://schemas.microsoft.com/office/drawing/2014/chart" uri="{C3380CC4-5D6E-409C-BE32-E72D297353CC}">
              <c16:uniqueId val="{00000000-9114-4D5B-9D36-6DA969F42AE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9114-4D5B-9D36-6DA969F42AE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76.28</c:v>
                </c:pt>
                <c:pt idx="1">
                  <c:v>77.05</c:v>
                </c:pt>
                <c:pt idx="2">
                  <c:v>77.900000000000006</c:v>
                </c:pt>
                <c:pt idx="3">
                  <c:v>93.43</c:v>
                </c:pt>
                <c:pt idx="4">
                  <c:v>93.73</c:v>
                </c:pt>
              </c:numCache>
            </c:numRef>
          </c:val>
          <c:extLst>
            <c:ext xmlns:c16="http://schemas.microsoft.com/office/drawing/2014/chart" uri="{C3380CC4-5D6E-409C-BE32-E72D297353CC}">
              <c16:uniqueId val="{00000000-61CB-45FE-AB6D-B4BA1AEF016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61CB-45FE-AB6D-B4BA1AEF016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72.48</c:v>
                </c:pt>
                <c:pt idx="1">
                  <c:v>70.37</c:v>
                </c:pt>
                <c:pt idx="2">
                  <c:v>74.48</c:v>
                </c:pt>
                <c:pt idx="3">
                  <c:v>75.03</c:v>
                </c:pt>
                <c:pt idx="4">
                  <c:v>75.44</c:v>
                </c:pt>
              </c:numCache>
            </c:numRef>
          </c:val>
          <c:extLst>
            <c:ext xmlns:c16="http://schemas.microsoft.com/office/drawing/2014/chart" uri="{C3380CC4-5D6E-409C-BE32-E72D297353CC}">
              <c16:uniqueId val="{00000000-7FB2-4424-B0F6-1047510EDAA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B2-4424-B0F6-1047510EDAA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1F-454D-B88A-99C1AA3A6C3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1F-454D-B88A-99C1AA3A6C3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F4-4043-9DE9-6CB2505B560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F4-4043-9DE9-6CB2505B560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A2-4D6E-A44D-0FAEBE2D827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A2-4D6E-A44D-0FAEBE2D827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C5-4D9A-ABB7-6D96103CFF6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C5-4D9A-ABB7-6D96103CFF6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3299.23</c:v>
                </c:pt>
                <c:pt idx="1">
                  <c:v>2999.09</c:v>
                </c:pt>
                <c:pt idx="2">
                  <c:v>2782.58</c:v>
                </c:pt>
                <c:pt idx="3">
                  <c:v>2279.2199999999998</c:v>
                </c:pt>
                <c:pt idx="4">
                  <c:v>1969.45</c:v>
                </c:pt>
              </c:numCache>
            </c:numRef>
          </c:val>
          <c:extLst>
            <c:ext xmlns:c16="http://schemas.microsoft.com/office/drawing/2014/chart" uri="{C3380CC4-5D6E-409C-BE32-E72D297353CC}">
              <c16:uniqueId val="{00000000-B226-49D7-8C66-6611FC4700A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B226-49D7-8C66-6611FC4700A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17.670000000000002</c:v>
                </c:pt>
                <c:pt idx="1">
                  <c:v>14.27</c:v>
                </c:pt>
                <c:pt idx="2">
                  <c:v>24.62</c:v>
                </c:pt>
                <c:pt idx="3">
                  <c:v>25.75</c:v>
                </c:pt>
                <c:pt idx="4">
                  <c:v>25.32</c:v>
                </c:pt>
              </c:numCache>
            </c:numRef>
          </c:val>
          <c:extLst>
            <c:ext xmlns:c16="http://schemas.microsoft.com/office/drawing/2014/chart" uri="{C3380CC4-5D6E-409C-BE32-E72D297353CC}">
              <c16:uniqueId val="{00000000-8D46-4878-8A53-AD84BEE728F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8D46-4878-8A53-AD84BEE728F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720.83</c:v>
                </c:pt>
                <c:pt idx="1">
                  <c:v>902.76</c:v>
                </c:pt>
                <c:pt idx="2">
                  <c:v>518.24</c:v>
                </c:pt>
                <c:pt idx="3">
                  <c:v>499.57</c:v>
                </c:pt>
                <c:pt idx="4">
                  <c:v>520.37</c:v>
                </c:pt>
              </c:numCache>
            </c:numRef>
          </c:val>
          <c:extLst>
            <c:ext xmlns:c16="http://schemas.microsoft.com/office/drawing/2014/chart" uri="{C3380CC4-5D6E-409C-BE32-E72D297353CC}">
              <c16:uniqueId val="{00000000-B12F-417C-91F3-C3F19272516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B12F-417C-91F3-C3F19272516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H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六戸町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10913</v>
      </c>
      <c r="AM8" s="37"/>
      <c r="AN8" s="37"/>
      <c r="AO8" s="37"/>
      <c r="AP8" s="37"/>
      <c r="AQ8" s="37"/>
      <c r="AR8" s="37"/>
      <c r="AS8" s="37"/>
      <c r="AT8" s="38">
        <f>データ!T6</f>
        <v>83.89</v>
      </c>
      <c r="AU8" s="38"/>
      <c r="AV8" s="38"/>
      <c r="AW8" s="38"/>
      <c r="AX8" s="38"/>
      <c r="AY8" s="38"/>
      <c r="AZ8" s="38"/>
      <c r="BA8" s="38"/>
      <c r="BB8" s="38">
        <f>データ!U6</f>
        <v>130.09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14.23</v>
      </c>
      <c r="Q10" s="38"/>
      <c r="R10" s="38"/>
      <c r="S10" s="38"/>
      <c r="T10" s="38"/>
      <c r="U10" s="38"/>
      <c r="V10" s="38"/>
      <c r="W10" s="38">
        <f>データ!Q6</f>
        <v>84.88</v>
      </c>
      <c r="X10" s="38"/>
      <c r="Y10" s="38"/>
      <c r="Z10" s="38"/>
      <c r="AA10" s="38"/>
      <c r="AB10" s="38"/>
      <c r="AC10" s="38"/>
      <c r="AD10" s="37">
        <f>データ!R6</f>
        <v>2420</v>
      </c>
      <c r="AE10" s="37"/>
      <c r="AF10" s="37"/>
      <c r="AG10" s="37"/>
      <c r="AH10" s="37"/>
      <c r="AI10" s="37"/>
      <c r="AJ10" s="37"/>
      <c r="AK10" s="2"/>
      <c r="AL10" s="37">
        <f>データ!V6</f>
        <v>1546</v>
      </c>
      <c r="AM10" s="37"/>
      <c r="AN10" s="37"/>
      <c r="AO10" s="37"/>
      <c r="AP10" s="37"/>
      <c r="AQ10" s="37"/>
      <c r="AR10" s="37"/>
      <c r="AS10" s="37"/>
      <c r="AT10" s="38">
        <f>データ!W6</f>
        <v>2.2400000000000002</v>
      </c>
      <c r="AU10" s="38"/>
      <c r="AV10" s="38"/>
      <c r="AW10" s="38"/>
      <c r="AX10" s="38"/>
      <c r="AY10" s="38"/>
      <c r="AZ10" s="38"/>
      <c r="BA10" s="38"/>
      <c r="BB10" s="38">
        <f>データ!X6</f>
        <v>690.18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120</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45</v>
      </c>
      <c r="O86" s="12" t="str">
        <f>データ!EO6</f>
        <v>【0.03】</v>
      </c>
    </row>
  </sheetData>
  <sheetProtection algorithmName="SHA-512" hashValue="th+lSez4m+w65+uwh7JeHWXGFRdcR8S9snf7LgTWB0w1KYucmwFcuI6yClRDhAMuVDYgM5Frq18bRPyyTH1UKg==" saltValue="lUDyxCEkUxVtARtaWkKwo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24058</v>
      </c>
      <c r="D6" s="19">
        <f t="shared" si="3"/>
        <v>47</v>
      </c>
      <c r="E6" s="19">
        <f t="shared" si="3"/>
        <v>17</v>
      </c>
      <c r="F6" s="19">
        <f t="shared" si="3"/>
        <v>5</v>
      </c>
      <c r="G6" s="19">
        <f t="shared" si="3"/>
        <v>0</v>
      </c>
      <c r="H6" s="19" t="str">
        <f t="shared" si="3"/>
        <v>青森県　六戸町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14.23</v>
      </c>
      <c r="Q6" s="20">
        <f t="shared" si="3"/>
        <v>84.88</v>
      </c>
      <c r="R6" s="20">
        <f t="shared" si="3"/>
        <v>2420</v>
      </c>
      <c r="S6" s="20">
        <f t="shared" si="3"/>
        <v>10913</v>
      </c>
      <c r="T6" s="20">
        <f t="shared" si="3"/>
        <v>83.89</v>
      </c>
      <c r="U6" s="20">
        <f t="shared" si="3"/>
        <v>130.09</v>
      </c>
      <c r="V6" s="20">
        <f t="shared" si="3"/>
        <v>1546</v>
      </c>
      <c r="W6" s="20">
        <f t="shared" si="3"/>
        <v>2.2400000000000002</v>
      </c>
      <c r="X6" s="20">
        <f t="shared" si="3"/>
        <v>690.18</v>
      </c>
      <c r="Y6" s="21">
        <f>IF(Y7="",NA(),Y7)</f>
        <v>72.48</v>
      </c>
      <c r="Z6" s="21">
        <f t="shared" ref="Z6:AH6" si="4">IF(Z7="",NA(),Z7)</f>
        <v>70.37</v>
      </c>
      <c r="AA6" s="21">
        <f t="shared" si="4"/>
        <v>74.48</v>
      </c>
      <c r="AB6" s="21">
        <f t="shared" si="4"/>
        <v>75.03</v>
      </c>
      <c r="AC6" s="21">
        <f t="shared" si="4"/>
        <v>75.44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3299.23</v>
      </c>
      <c r="BG6" s="21">
        <f t="shared" ref="BG6:BO6" si="7">IF(BG7="",NA(),BG7)</f>
        <v>2999.09</v>
      </c>
      <c r="BH6" s="21">
        <f t="shared" si="7"/>
        <v>2782.58</v>
      </c>
      <c r="BI6" s="21">
        <f t="shared" si="7"/>
        <v>2279.2199999999998</v>
      </c>
      <c r="BJ6" s="21">
        <f t="shared" si="7"/>
        <v>1969.45</v>
      </c>
      <c r="BK6" s="21">
        <f t="shared" si="7"/>
        <v>855.8</v>
      </c>
      <c r="BL6" s="21">
        <f t="shared" si="7"/>
        <v>789.46</v>
      </c>
      <c r="BM6" s="21">
        <f t="shared" si="7"/>
        <v>826.83</v>
      </c>
      <c r="BN6" s="21">
        <f t="shared" si="7"/>
        <v>867.83</v>
      </c>
      <c r="BO6" s="21">
        <f t="shared" si="7"/>
        <v>791.76</v>
      </c>
      <c r="BP6" s="20" t="str">
        <f>IF(BP7="","",IF(BP7="-","【-】","【"&amp;SUBSTITUTE(TEXT(BP7,"#,##0.00"),"-","△")&amp;"】"))</f>
        <v>【786.37】</v>
      </c>
      <c r="BQ6" s="21">
        <f>IF(BQ7="",NA(),BQ7)</f>
        <v>17.670000000000002</v>
      </c>
      <c r="BR6" s="21">
        <f t="shared" ref="BR6:BZ6" si="8">IF(BR7="",NA(),BR7)</f>
        <v>14.27</v>
      </c>
      <c r="BS6" s="21">
        <f t="shared" si="8"/>
        <v>24.62</v>
      </c>
      <c r="BT6" s="21">
        <f t="shared" si="8"/>
        <v>25.75</v>
      </c>
      <c r="BU6" s="21">
        <f t="shared" si="8"/>
        <v>25.32</v>
      </c>
      <c r="BV6" s="21">
        <f t="shared" si="8"/>
        <v>59.8</v>
      </c>
      <c r="BW6" s="21">
        <f t="shared" si="8"/>
        <v>57.77</v>
      </c>
      <c r="BX6" s="21">
        <f t="shared" si="8"/>
        <v>57.31</v>
      </c>
      <c r="BY6" s="21">
        <f t="shared" si="8"/>
        <v>57.08</v>
      </c>
      <c r="BZ6" s="21">
        <f t="shared" si="8"/>
        <v>56.26</v>
      </c>
      <c r="CA6" s="20" t="str">
        <f>IF(CA7="","",IF(CA7="-","【-】","【"&amp;SUBSTITUTE(TEXT(CA7,"#,##0.00"),"-","△")&amp;"】"))</f>
        <v>【60.65】</v>
      </c>
      <c r="CB6" s="21">
        <f>IF(CB7="",NA(),CB7)</f>
        <v>720.83</v>
      </c>
      <c r="CC6" s="21">
        <f t="shared" ref="CC6:CK6" si="9">IF(CC7="",NA(),CC7)</f>
        <v>902.76</v>
      </c>
      <c r="CD6" s="21">
        <f t="shared" si="9"/>
        <v>518.24</v>
      </c>
      <c r="CE6" s="21">
        <f t="shared" si="9"/>
        <v>499.57</v>
      </c>
      <c r="CF6" s="21">
        <f t="shared" si="9"/>
        <v>520.37</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40.32</v>
      </c>
      <c r="CN6" s="21">
        <f t="shared" ref="CN6:CV6" si="10">IF(CN7="",NA(),CN7)</f>
        <v>40.07</v>
      </c>
      <c r="CO6" s="21">
        <f t="shared" si="10"/>
        <v>40.19</v>
      </c>
      <c r="CP6" s="21">
        <f t="shared" si="10"/>
        <v>42.51</v>
      </c>
      <c r="CQ6" s="21">
        <f t="shared" si="10"/>
        <v>41.78</v>
      </c>
      <c r="CR6" s="21">
        <f t="shared" si="10"/>
        <v>51.75</v>
      </c>
      <c r="CS6" s="21">
        <f t="shared" si="10"/>
        <v>50.68</v>
      </c>
      <c r="CT6" s="21">
        <f t="shared" si="10"/>
        <v>50.14</v>
      </c>
      <c r="CU6" s="21">
        <f t="shared" si="10"/>
        <v>54.83</v>
      </c>
      <c r="CV6" s="21">
        <f t="shared" si="10"/>
        <v>66.53</v>
      </c>
      <c r="CW6" s="20" t="str">
        <f>IF(CW7="","",IF(CW7="-","【-】","【"&amp;SUBSTITUTE(TEXT(CW7,"#,##0.00"),"-","△")&amp;"】"))</f>
        <v>【61.14】</v>
      </c>
      <c r="CX6" s="21">
        <f>IF(CX7="",NA(),CX7)</f>
        <v>76.28</v>
      </c>
      <c r="CY6" s="21">
        <f t="shared" ref="CY6:DG6" si="11">IF(CY7="",NA(),CY7)</f>
        <v>77.05</v>
      </c>
      <c r="CZ6" s="21">
        <f t="shared" si="11"/>
        <v>77.900000000000006</v>
      </c>
      <c r="DA6" s="21">
        <f t="shared" si="11"/>
        <v>93.43</v>
      </c>
      <c r="DB6" s="21">
        <f t="shared" si="11"/>
        <v>93.73</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24058</v>
      </c>
      <c r="D7" s="23">
        <v>47</v>
      </c>
      <c r="E7" s="23">
        <v>17</v>
      </c>
      <c r="F7" s="23">
        <v>5</v>
      </c>
      <c r="G7" s="23">
        <v>0</v>
      </c>
      <c r="H7" s="23" t="s">
        <v>99</v>
      </c>
      <c r="I7" s="23" t="s">
        <v>100</v>
      </c>
      <c r="J7" s="23" t="s">
        <v>101</v>
      </c>
      <c r="K7" s="23" t="s">
        <v>102</v>
      </c>
      <c r="L7" s="23" t="s">
        <v>103</v>
      </c>
      <c r="M7" s="23" t="s">
        <v>104</v>
      </c>
      <c r="N7" s="24" t="s">
        <v>105</v>
      </c>
      <c r="O7" s="24" t="s">
        <v>106</v>
      </c>
      <c r="P7" s="24">
        <v>14.23</v>
      </c>
      <c r="Q7" s="24">
        <v>84.88</v>
      </c>
      <c r="R7" s="24">
        <v>2420</v>
      </c>
      <c r="S7" s="24">
        <v>10913</v>
      </c>
      <c r="T7" s="24">
        <v>83.89</v>
      </c>
      <c r="U7" s="24">
        <v>130.09</v>
      </c>
      <c r="V7" s="24">
        <v>1546</v>
      </c>
      <c r="W7" s="24">
        <v>2.2400000000000002</v>
      </c>
      <c r="X7" s="24">
        <v>690.18</v>
      </c>
      <c r="Y7" s="24">
        <v>72.48</v>
      </c>
      <c r="Z7" s="24">
        <v>70.37</v>
      </c>
      <c r="AA7" s="24">
        <v>74.48</v>
      </c>
      <c r="AB7" s="24">
        <v>75.03</v>
      </c>
      <c r="AC7" s="24">
        <v>75.44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3299.23</v>
      </c>
      <c r="BG7" s="24">
        <v>2999.09</v>
      </c>
      <c r="BH7" s="24">
        <v>2782.58</v>
      </c>
      <c r="BI7" s="24">
        <v>2279.2199999999998</v>
      </c>
      <c r="BJ7" s="24">
        <v>1969.45</v>
      </c>
      <c r="BK7" s="24">
        <v>855.8</v>
      </c>
      <c r="BL7" s="24">
        <v>789.46</v>
      </c>
      <c r="BM7" s="24">
        <v>826.83</v>
      </c>
      <c r="BN7" s="24">
        <v>867.83</v>
      </c>
      <c r="BO7" s="24">
        <v>791.76</v>
      </c>
      <c r="BP7" s="24">
        <v>786.37</v>
      </c>
      <c r="BQ7" s="24">
        <v>17.670000000000002</v>
      </c>
      <c r="BR7" s="24">
        <v>14.27</v>
      </c>
      <c r="BS7" s="24">
        <v>24.62</v>
      </c>
      <c r="BT7" s="24">
        <v>25.75</v>
      </c>
      <c r="BU7" s="24">
        <v>25.32</v>
      </c>
      <c r="BV7" s="24">
        <v>59.8</v>
      </c>
      <c r="BW7" s="24">
        <v>57.77</v>
      </c>
      <c r="BX7" s="24">
        <v>57.31</v>
      </c>
      <c r="BY7" s="24">
        <v>57.08</v>
      </c>
      <c r="BZ7" s="24">
        <v>56.26</v>
      </c>
      <c r="CA7" s="24">
        <v>60.65</v>
      </c>
      <c r="CB7" s="24">
        <v>720.83</v>
      </c>
      <c r="CC7" s="24">
        <v>902.76</v>
      </c>
      <c r="CD7" s="24">
        <v>518.24</v>
      </c>
      <c r="CE7" s="24">
        <v>499.57</v>
      </c>
      <c r="CF7" s="24">
        <v>520.37</v>
      </c>
      <c r="CG7" s="24">
        <v>263.76</v>
      </c>
      <c r="CH7" s="24">
        <v>274.35000000000002</v>
      </c>
      <c r="CI7" s="24">
        <v>273.52</v>
      </c>
      <c r="CJ7" s="24">
        <v>274.99</v>
      </c>
      <c r="CK7" s="24">
        <v>282.08999999999997</v>
      </c>
      <c r="CL7" s="24">
        <v>256.97000000000003</v>
      </c>
      <c r="CM7" s="24">
        <v>40.32</v>
      </c>
      <c r="CN7" s="24">
        <v>40.07</v>
      </c>
      <c r="CO7" s="24">
        <v>40.19</v>
      </c>
      <c r="CP7" s="24">
        <v>42.51</v>
      </c>
      <c r="CQ7" s="24">
        <v>41.78</v>
      </c>
      <c r="CR7" s="24">
        <v>51.75</v>
      </c>
      <c r="CS7" s="24">
        <v>50.68</v>
      </c>
      <c r="CT7" s="24">
        <v>50.14</v>
      </c>
      <c r="CU7" s="24">
        <v>54.83</v>
      </c>
      <c r="CV7" s="24">
        <v>66.53</v>
      </c>
      <c r="CW7" s="24">
        <v>61.14</v>
      </c>
      <c r="CX7" s="24">
        <v>76.28</v>
      </c>
      <c r="CY7" s="24">
        <v>77.05</v>
      </c>
      <c r="CZ7" s="24">
        <v>77.900000000000006</v>
      </c>
      <c r="DA7" s="24">
        <v>93.43</v>
      </c>
      <c r="DB7" s="24">
        <v>93.73</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115</v>
      </c>
      <c r="D13" t="s">
        <v>116</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KG01</cp:lastModifiedBy>
  <dcterms:created xsi:type="dcterms:W3CDTF">2023-01-12T23:59:14Z</dcterms:created>
  <dcterms:modified xsi:type="dcterms:W3CDTF">2023-02-06T04:19:19Z</dcterms:modified>
  <cp:category/>
</cp:coreProperties>
</file>