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g01\Desktop\2023.1.25〆公営企業に係る経営比較分析表(令和３年度決算）の分析\【経営比較分析表】2021_024058_47_1718\"/>
    </mc:Choice>
  </mc:AlternateContent>
  <workbookProtection workbookAlgorithmName="SHA-512" workbookHashValue="btRlpsK09QmCMiU3PbH1Nn6vOgbd978nuTSL1fK+18iXJ9QvyiNzH/1A4CBNj286T3GdmMCfYLSfTAfXaOJn2Q==" workbookSaltValue="2rMd9OMM2OitDNDZbNi0/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alcChain>
</file>

<file path=xl/sharedStrings.xml><?xml version="1.0" encoding="utf-8"?>
<sst xmlns="http://schemas.openxmlformats.org/spreadsheetml/2006/main" count="241" uniqueCount="122">
  <si>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</si>
  <si>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</si>
  <si>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</si>
  <si>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</si>
  <si>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</si>
  <si>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</si>
  <si>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</si>
  <si>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</si>
  <si>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</si>
  <si>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</si>
  <si>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</si>
  <si>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</si>
  <si>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</si>
  <si>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</si>
  <si>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</si>
  <si>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</si>
  <si>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</si>
  <si>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</si>
  <si>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</si>
  <si>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</si>
  <si>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</si>
  <si>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</si>
  <si>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</si>
  <si>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</si>
  <si>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</si>
  <si>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</si>
  <si>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</si>
  <si>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</si>
  <si>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</si>
  <si>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</si>
  <si>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</si>
  <si>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</si>
  <si>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</si>
  <si>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</si>
  <si>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</si>
  <si>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</si>
  <si>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</si>
  <si>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</si>
  <si>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</si>
  <si>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</si>
  <si>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</si>
  <si>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</si>
  <si>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</si>
  <si>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</si>
  <si>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</si>
  <si>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</si>
  <si>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</si>
  <si>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</si>
  <si>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</si>
  <si>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</si>
  <si>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</si>
  <si>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</si>
  <si>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</si>
  <si>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</si>
  <si>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</si>
  <si>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</si>
  <si>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</si>
  <si>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</si>
  <si>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</si>
  <si>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</si>
  <si>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</si>
  <si>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</si>
  <si>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</si>
  <si>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</si>
  <si>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</si>
  <si>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</si>
  <si>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</si>
  <si>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</si>
  <si>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</si>
  <si>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</si>
  <si>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</si>
  <si>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</si>
  <si>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</si>
  <si>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</si>
  <si>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</si>
  <si>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</si>
  <si>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</si>
  <si>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</si>
  <si>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</si>
  <si>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</si>
  <si>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</si>
  <si>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</si>
  <si>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</si>
  <si>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</si>
  <si>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</si>
  <si>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</si>
  <si>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</si>
  <si>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</si>
  <si>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</si>
  <si>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</si>
  <si>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</si>
  <si>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</si>
  <si>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</si>
  <si>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</si>
  <si>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</si>
  <si>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</si>
  <si>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</si>
  <si>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</si>
  <si>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</si>
  <si>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六戸町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</si>
  <si>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</si>
  <si>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</si>
  <si>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</si>
  <si>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</si>
  <si>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</si>
  <si>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</si>
  <si>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</si>
  <si>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</si>
  <si>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</si>
  <si>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</si>
  <si>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</si>
  <si>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</si>
  <si>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</si>
  <si>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</si>
  <si>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</si>
  <si>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</si>
  <si>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</si>
  <si>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</si>
  <si>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</si>
  <si>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今年度の収益的収支比率・経費回収率が前年度と比較して減少しているのは、料金収入は横ばいであるが、単独公共下水道区域を流域下水道区域へ接続するための広域事業が令和２年度から実施されたことによることが主な要因である。水洗化率が前年度と比較して増加しているのは、下水道や浄化槽への加入率が増加したためである。
　しかし、料金収入で維持管理費を賄えていない状況には変わりなく、令和６年度からの公営企業会計適用に向けて、使用料金の適正化（増額改定等）の検討を進め、適正な料金収入の確保に努めていくこととする。
　企業債（地方債）については過去３か年（平成29年度～令和元年度）減少していたが、今年度は広域化事業の実施のため、企業債残高が増となったので、今後、繰上償還や借り換え等を検討する。</t>
    <phoneticPr fontId="4"/>
  </si>
  <si>
    <t>・ストックマネジメント計画を策定し、防災・安全交付金などの交付金を活用しての更新事業実施を、順次検討していく。
・大規模な改修等は直近では計画をしていませんが、ストックマネジメント計画に基づいて交付金を利用し、順次検討をしていく予定。
・下水道管きょのカメラ調査などを行い更新整備をする予定。</t>
    <phoneticPr fontId="4"/>
  </si>
  <si>
    <t xml:space="preserve"> 単独公共下水道区域を流域下水道区域へ接続するための広域事業が令和２年度から実施されたことにより、収益的収支比率及び経費回収率が前年度と比較して減少している。
　今後は、令和６年度からの公営企業会計適用に向けて、使用料金の適正化（増額改定等）の検討を進め、適正な料金収入の確保に努めていくこととする。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</si>
</sst>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C74-43F1-950A-4A134158AAB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0.12</c:v>
                </c:pt>
                <c:pt idx="2">
                  <c:v>0.1</c:v>
                </c:pt>
                <c:pt idx="3">
                  <c:v>0.32</c:v>
                </c:pt>
                <c:pt idx="4">
                  <c:v>0.1</c:v>
                </c:pt>
              </c:numCache>
            </c:numRef>
          </c:val>
          <c:smooth val="0"/>
          <c:extLst>
            <c:ext xmlns:c16="http://schemas.microsoft.com/office/drawing/2014/chart" uri="{C3380CC4-5D6E-409C-BE32-E72D297353CC}">
              <c16:uniqueId val="{00000001-1C74-43F1-950A-4A134158AAB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FE8-4A99-BAA6-EBF86AE6D98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50.24</c:v>
                </c:pt>
                <c:pt idx="1">
                  <c:v>49.68</c:v>
                </c:pt>
                <c:pt idx="2">
                  <c:v>49.27</c:v>
                </c:pt>
                <c:pt idx="3">
                  <c:v>49.47</c:v>
                </c:pt>
                <c:pt idx="4">
                  <c:v>48.19</c:v>
                </c:pt>
              </c:numCache>
            </c:numRef>
          </c:val>
          <c:smooth val="0"/>
          <c:extLst>
            <c:ext xmlns:c16="http://schemas.microsoft.com/office/drawing/2014/chart" uri="{C3380CC4-5D6E-409C-BE32-E72D297353CC}">
              <c16:uniqueId val="{00000001-5FE8-4A99-BAA6-EBF86AE6D98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78.05</c:v>
                </c:pt>
                <c:pt idx="1">
                  <c:v>87.79</c:v>
                </c:pt>
                <c:pt idx="2">
                  <c:v>88.6</c:v>
                </c:pt>
                <c:pt idx="3">
                  <c:v>89.17</c:v>
                </c:pt>
                <c:pt idx="4">
                  <c:v>90.18</c:v>
                </c:pt>
              </c:numCache>
            </c:numRef>
          </c:val>
          <c:extLst>
            <c:ext xmlns:c16="http://schemas.microsoft.com/office/drawing/2014/chart" uri="{C3380CC4-5D6E-409C-BE32-E72D297353CC}">
              <c16:uniqueId val="{00000000-5EBD-4CE7-A4FD-984A46A0178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84.17</c:v>
                </c:pt>
                <c:pt idx="1">
                  <c:v>83.35</c:v>
                </c:pt>
                <c:pt idx="2">
                  <c:v>83.16</c:v>
                </c:pt>
                <c:pt idx="3">
                  <c:v>82.06</c:v>
                </c:pt>
                <c:pt idx="4">
                  <c:v>82.26</c:v>
                </c:pt>
              </c:numCache>
            </c:numRef>
          </c:val>
          <c:smooth val="0"/>
          <c:extLst>
            <c:ext xmlns:c16="http://schemas.microsoft.com/office/drawing/2014/chart" uri="{C3380CC4-5D6E-409C-BE32-E72D297353CC}">
              <c16:uniqueId val="{00000001-5EBD-4CE7-A4FD-984A46A0178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88.65</c:v>
                </c:pt>
                <c:pt idx="1">
                  <c:v>88.78</c:v>
                </c:pt>
                <c:pt idx="2">
                  <c:v>88.36</c:v>
                </c:pt>
                <c:pt idx="3">
                  <c:v>85.91</c:v>
                </c:pt>
                <c:pt idx="4">
                  <c:v>85.57</c:v>
                </c:pt>
              </c:numCache>
            </c:numRef>
          </c:val>
          <c:extLst>
            <c:ext xmlns:c16="http://schemas.microsoft.com/office/drawing/2014/chart" uri="{C3380CC4-5D6E-409C-BE32-E72D297353CC}">
              <c16:uniqueId val="{00000000-866E-4264-A084-DA96806F1F2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6E-4264-A084-DA96806F1F2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E8A-475D-81A9-D72E31670C0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8A-475D-81A9-D72E31670C0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53-40E8-865E-3B863DC2DE3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53-40E8-865E-3B863DC2DE3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26-4CEF-A746-A6A0F87BACB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26-4CEF-A746-A6A0F87BACB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F2-4BF9-AC6F-98DD5A9867B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F2-4BF9-AC6F-98DD5A9867B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1675.29</c:v>
                </c:pt>
                <c:pt idx="1">
                  <c:v>1065.55</c:v>
                </c:pt>
                <c:pt idx="2">
                  <c:v>833.69</c:v>
                </c:pt>
                <c:pt idx="3">
                  <c:v>944.04</c:v>
                </c:pt>
                <c:pt idx="4">
                  <c:v>804.08</c:v>
                </c:pt>
              </c:numCache>
            </c:numRef>
          </c:val>
          <c:extLst>
            <c:ext xmlns:c16="http://schemas.microsoft.com/office/drawing/2014/chart" uri="{C3380CC4-5D6E-409C-BE32-E72D297353CC}">
              <c16:uniqueId val="{00000000-37D1-496F-AFB9-615C3B0DAFE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1124.26</c:v>
                </c:pt>
                <c:pt idx="1">
                  <c:v>1048.23</c:v>
                </c:pt>
                <c:pt idx="2">
                  <c:v>1130.42</c:v>
                </c:pt>
                <c:pt idx="3">
                  <c:v>1245.0999999999999</c:v>
                </c:pt>
                <c:pt idx="4">
                  <c:v>1108.8</c:v>
                </c:pt>
              </c:numCache>
            </c:numRef>
          </c:val>
          <c:smooth val="0"/>
          <c:extLst>
            <c:ext xmlns:c16="http://schemas.microsoft.com/office/drawing/2014/chart" uri="{C3380CC4-5D6E-409C-BE32-E72D297353CC}">
              <c16:uniqueId val="{00000001-37D1-496F-AFB9-615C3B0DAFE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42.48</c:v>
                </c:pt>
                <c:pt idx="1">
                  <c:v>49.04</c:v>
                </c:pt>
                <c:pt idx="2">
                  <c:v>51.86</c:v>
                </c:pt>
                <c:pt idx="3">
                  <c:v>51.79</c:v>
                </c:pt>
                <c:pt idx="4">
                  <c:v>48.98</c:v>
                </c:pt>
              </c:numCache>
            </c:numRef>
          </c:val>
          <c:extLst>
            <c:ext xmlns:c16="http://schemas.microsoft.com/office/drawing/2014/chart" uri="{C3380CC4-5D6E-409C-BE32-E72D297353CC}">
              <c16:uniqueId val="{00000000-6296-4AD1-9834-0D2B8F97641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80.58</c:v>
                </c:pt>
                <c:pt idx="1">
                  <c:v>78.92</c:v>
                </c:pt>
                <c:pt idx="2">
                  <c:v>74.17</c:v>
                </c:pt>
                <c:pt idx="3">
                  <c:v>79.77</c:v>
                </c:pt>
                <c:pt idx="4">
                  <c:v>79.63</c:v>
                </c:pt>
              </c:numCache>
            </c:numRef>
          </c:val>
          <c:smooth val="0"/>
          <c:extLst>
            <c:ext xmlns:c16="http://schemas.microsoft.com/office/drawing/2014/chart" uri="{C3380CC4-5D6E-409C-BE32-E72D297353CC}">
              <c16:uniqueId val="{00000001-6296-4AD1-9834-0D2B8F97641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302.60000000000002</c:v>
                </c:pt>
                <c:pt idx="1">
                  <c:v>258.39</c:v>
                </c:pt>
                <c:pt idx="2">
                  <c:v>246.24</c:v>
                </c:pt>
                <c:pt idx="3">
                  <c:v>249.76</c:v>
                </c:pt>
                <c:pt idx="4">
                  <c:v>263.19</c:v>
                </c:pt>
              </c:numCache>
            </c:numRef>
          </c:val>
          <c:extLst>
            <c:ext xmlns:c16="http://schemas.microsoft.com/office/drawing/2014/chart" uri="{C3380CC4-5D6E-409C-BE32-E72D297353CC}">
              <c16:uniqueId val="{00000000-FC2F-47B3-97E4-112D3014397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216.21</c:v>
                </c:pt>
                <c:pt idx="1">
                  <c:v>220.31</c:v>
                </c:pt>
                <c:pt idx="2">
                  <c:v>230.95</c:v>
                </c:pt>
                <c:pt idx="3">
                  <c:v>214.56</c:v>
                </c:pt>
                <c:pt idx="4">
                  <c:v>213.66</c:v>
                </c:pt>
              </c:numCache>
            </c:numRef>
          </c:val>
          <c:smooth val="0"/>
          <c:extLst>
            <c:ext xmlns:c16="http://schemas.microsoft.com/office/drawing/2014/chart" uri="{C3380CC4-5D6E-409C-BE32-E72D297353CC}">
              <c16:uniqueId val="{00000001-FC2F-47B3-97E4-112D3014397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青森県　六戸町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Cd2</v>
      </c>
      <c r="X8" s="35"/>
      <c r="Y8" s="35"/>
      <c r="Z8" s="35"/>
      <c r="AA8" s="35"/>
      <c r="AB8" s="35"/>
      <c r="AC8" s="35"/>
      <c r="AD8" s="36" t="str">
        <f>データ!$M$6</f>
        <v>非設置</v>
      </c>
      <c r="AE8" s="36"/>
      <c r="AF8" s="36"/>
      <c r="AG8" s="36"/>
      <c r="AH8" s="36"/>
      <c r="AI8" s="36"/>
      <c r="AJ8" s="36"/>
      <c r="AK8" s="3"/>
      <c r="AL8" s="37">
        <f>データ!S6</f>
        <v>10913</v>
      </c>
      <c r="AM8" s="37"/>
      <c r="AN8" s="37"/>
      <c r="AO8" s="37"/>
      <c r="AP8" s="37"/>
      <c r="AQ8" s="37"/>
      <c r="AR8" s="37"/>
      <c r="AS8" s="37"/>
      <c r="AT8" s="38">
        <f>データ!T6</f>
        <v>83.89</v>
      </c>
      <c r="AU8" s="38"/>
      <c r="AV8" s="38"/>
      <c r="AW8" s="38"/>
      <c r="AX8" s="38"/>
      <c r="AY8" s="38"/>
      <c r="AZ8" s="38"/>
      <c r="BA8" s="38"/>
      <c r="BB8" s="38">
        <f>データ!U6</f>
        <v>130.09</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59.33</v>
      </c>
      <c r="Q10" s="38"/>
      <c r="R10" s="38"/>
      <c r="S10" s="38"/>
      <c r="T10" s="38"/>
      <c r="U10" s="38"/>
      <c r="V10" s="38"/>
      <c r="W10" s="38">
        <f>データ!Q6</f>
        <v>53.56</v>
      </c>
      <c r="X10" s="38"/>
      <c r="Y10" s="38"/>
      <c r="Z10" s="38"/>
      <c r="AA10" s="38"/>
      <c r="AB10" s="38"/>
      <c r="AC10" s="38"/>
      <c r="AD10" s="37">
        <f>データ!R6</f>
        <v>2420</v>
      </c>
      <c r="AE10" s="37"/>
      <c r="AF10" s="37"/>
      <c r="AG10" s="37"/>
      <c r="AH10" s="37"/>
      <c r="AI10" s="37"/>
      <c r="AJ10" s="37"/>
      <c r="AK10" s="2"/>
      <c r="AL10" s="37">
        <f>データ!V6</f>
        <v>6447</v>
      </c>
      <c r="AM10" s="37"/>
      <c r="AN10" s="37"/>
      <c r="AO10" s="37"/>
      <c r="AP10" s="37"/>
      <c r="AQ10" s="37"/>
      <c r="AR10" s="37"/>
      <c r="AS10" s="37"/>
      <c r="AT10" s="38">
        <f>データ!W6</f>
        <v>3.98</v>
      </c>
      <c r="AU10" s="38"/>
      <c r="AV10" s="38"/>
      <c r="AW10" s="38"/>
      <c r="AX10" s="38"/>
      <c r="AY10" s="38"/>
      <c r="AZ10" s="38"/>
      <c r="BA10" s="38"/>
      <c r="BB10" s="38">
        <f>データ!X6</f>
        <v>1619.85</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119</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120</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121</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【669.11】</v>
      </c>
      <c r="I86" s="12" t="str">
        <f>データ!CA6</f>
        <v>【99.73】</v>
      </c>
      <c r="J86" s="12" t="str">
        <f>データ!CL6</f>
        <v>【134.98】</v>
      </c>
      <c r="K86" s="12" t="str">
        <f>データ!CW6</f>
        <v>【59.99】</v>
      </c>
      <c r="L86" s="12" t="str">
        <f>データ!DH6</f>
        <v>【95.72】</v>
      </c>
      <c r="M86" s="12" t="s">
        <v>45</v>
      </c>
      <c r="N86" s="12" t="s">
        <v>46</v>
      </c>
      <c r="O86" s="12" t="str">
        <f>データ!EO6</f>
        <v>【0.24】</v>
      </c>
    </row>
  </sheetData>
  <sheetProtection algorithmName="SHA-512" hashValue="Fi3vgy48W0Ihi5LczmSjJ3NmytZvGqOrNAAMJBsOfQxcwPek3bm0lMskgEV/QClL8v6iGGkSa/3OwuLHS02qKw==" saltValue="7wPX2ooADc2vQWqIzNdy7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47</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48</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49</v>
      </c>
      <c r="B3" s="15" t="s">
        <v>50</v>
      </c>
      <c r="C3" s="15" t="s">
        <v>51</v>
      </c>
      <c r="D3" s="15" t="s">
        <v>52</v>
      </c>
      <c r="E3" s="15" t="s">
        <v>53</v>
      </c>
      <c r="F3" s="15" t="s">
        <v>54</v>
      </c>
      <c r="G3" s="15" t="s">
        <v>55</v>
      </c>
      <c r="H3" s="73" t="s">
        <v>56</v>
      </c>
      <c r="I3" s="74"/>
      <c r="J3" s="74"/>
      <c r="K3" s="74"/>
      <c r="L3" s="74"/>
      <c r="M3" s="74"/>
      <c r="N3" s="74"/>
      <c r="O3" s="74"/>
      <c r="P3" s="74"/>
      <c r="Q3" s="74"/>
      <c r="R3" s="74"/>
      <c r="S3" s="74"/>
      <c r="T3" s="74"/>
      <c r="U3" s="74"/>
      <c r="V3" s="74"/>
      <c r="W3" s="74"/>
      <c r="X3" s="75"/>
      <c r="Y3" s="79" t="s">
        <v>57</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2021</v>
      </c>
      <c r="C6" s="19">
        <f t="shared" ref="C6:X6" si="3">C7</f>
        <v>24058</v>
      </c>
      <c r="D6" s="19">
        <f t="shared" si="3"/>
        <v>47</v>
      </c>
      <c r="E6" s="19">
        <f t="shared" si="3"/>
        <v>17</v>
      </c>
      <c r="F6" s="19">
        <f t="shared" si="3"/>
        <v>1</v>
      </c>
      <c r="G6" s="19">
        <f t="shared" si="3"/>
        <v>0</v>
      </c>
      <c r="H6" s="19" t="str">
        <f t="shared" si="3"/>
        <v>青森県　六戸町</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59.33</v>
      </c>
      <c r="Q6" s="20">
        <f t="shared" si="3"/>
        <v>53.56</v>
      </c>
      <c r="R6" s="20">
        <f t="shared" si="3"/>
        <v>2420</v>
      </c>
      <c r="S6" s="20">
        <f t="shared" si="3"/>
        <v>10913</v>
      </c>
      <c r="T6" s="20">
        <f t="shared" si="3"/>
        <v>83.89</v>
      </c>
      <c r="U6" s="20">
        <f t="shared" si="3"/>
        <v>130.09</v>
      </c>
      <c r="V6" s="20">
        <f t="shared" si="3"/>
        <v>6447</v>
      </c>
      <c r="W6" s="20">
        <f t="shared" si="3"/>
        <v>3.98</v>
      </c>
      <c r="X6" s="20">
        <f t="shared" si="3"/>
        <v>1619.85</v>
      </c>
      <c r="Y6" s="21">
        <f>IF(Y7="",NA(),Y7)</f>
        <v>88.65</v>
      </c>
      <c r="Z6" s="21">
        <f t="shared" ref="Z6:AH6" si="4">IF(Z7="",NA(),Z7)</f>
        <v>88.78</v>
      </c>
      <c r="AA6" s="21">
        <f t="shared" si="4"/>
        <v>88.36</v>
      </c>
      <c r="AB6" s="21">
        <f t="shared" si="4"/>
        <v>85.91</v>
      </c>
      <c r="AC6" s="21">
        <f t="shared" si="4"/>
        <v>85.57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1675.29</v>
      </c>
      <c r="BG6" s="21">
        <f t="shared" ref="BG6:BO6" si="7">IF(BG7="",NA(),BG7)</f>
        <v>1065.55</v>
      </c>
      <c r="BH6" s="21">
        <f t="shared" si="7"/>
        <v>833.69</v>
      </c>
      <c r="BI6" s="21">
        <f t="shared" si="7"/>
        <v>944.04</v>
      </c>
      <c r="BJ6" s="21">
        <f t="shared" si="7"/>
        <v>804.08</v>
      </c>
      <c r="BK6" s="21">
        <f t="shared" si="7"/>
        <v>1124.26</v>
      </c>
      <c r="BL6" s="21">
        <f t="shared" si="7"/>
        <v>1048.23</v>
      </c>
      <c r="BM6" s="21">
        <f t="shared" si="7"/>
        <v>1130.42</v>
      </c>
      <c r="BN6" s="21">
        <f t="shared" si="7"/>
        <v>1245.0999999999999</v>
      </c>
      <c r="BO6" s="21">
        <f t="shared" si="7"/>
        <v>1108.8</v>
      </c>
      <c r="BP6" s="20" t="str">
        <f>IF(BP7="","",IF(BP7="-","【-】","【"&amp;SUBSTITUTE(TEXT(BP7,"#,##0.00"),"-","△")&amp;"】"))</f>
        <v>【669.11】</v>
      </c>
      <c r="BQ6" s="21">
        <f>IF(BQ7="",NA(),BQ7)</f>
        <v>42.48</v>
      </c>
      <c r="BR6" s="21">
        <f t="shared" ref="BR6:BZ6" si="8">IF(BR7="",NA(),BR7)</f>
        <v>49.04</v>
      </c>
      <c r="BS6" s="21">
        <f t="shared" si="8"/>
        <v>51.86</v>
      </c>
      <c r="BT6" s="21">
        <f t="shared" si="8"/>
        <v>51.79</v>
      </c>
      <c r="BU6" s="21">
        <f t="shared" si="8"/>
        <v>48.98</v>
      </c>
      <c r="BV6" s="21">
        <f t="shared" si="8"/>
        <v>80.58</v>
      </c>
      <c r="BW6" s="21">
        <f t="shared" si="8"/>
        <v>78.92</v>
      </c>
      <c r="BX6" s="21">
        <f t="shared" si="8"/>
        <v>74.17</v>
      </c>
      <c r="BY6" s="21">
        <f t="shared" si="8"/>
        <v>79.77</v>
      </c>
      <c r="BZ6" s="21">
        <f t="shared" si="8"/>
        <v>79.63</v>
      </c>
      <c r="CA6" s="20" t="str">
        <f>IF(CA7="","",IF(CA7="-","【-】","【"&amp;SUBSTITUTE(TEXT(CA7,"#,##0.00"),"-","△")&amp;"】"))</f>
        <v>【99.73】</v>
      </c>
      <c r="CB6" s="21">
        <f>IF(CB7="",NA(),CB7)</f>
        <v>302.60000000000002</v>
      </c>
      <c r="CC6" s="21">
        <f t="shared" ref="CC6:CK6" si="9">IF(CC7="",NA(),CC7)</f>
        <v>258.39</v>
      </c>
      <c r="CD6" s="21">
        <f t="shared" si="9"/>
        <v>246.24</v>
      </c>
      <c r="CE6" s="21">
        <f t="shared" si="9"/>
        <v>249.76</v>
      </c>
      <c r="CF6" s="21">
        <f t="shared" si="9"/>
        <v>263.19</v>
      </c>
      <c r="CG6" s="21">
        <f t="shared" si="9"/>
        <v>216.21</v>
      </c>
      <c r="CH6" s="21">
        <f t="shared" si="9"/>
        <v>220.31</v>
      </c>
      <c r="CI6" s="21">
        <f t="shared" si="9"/>
        <v>230.95</v>
      </c>
      <c r="CJ6" s="21">
        <f t="shared" si="9"/>
        <v>214.56</v>
      </c>
      <c r="CK6" s="21">
        <f t="shared" si="9"/>
        <v>213.66</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50.24</v>
      </c>
      <c r="CS6" s="21">
        <f t="shared" si="10"/>
        <v>49.68</v>
      </c>
      <c r="CT6" s="21">
        <f t="shared" si="10"/>
        <v>49.27</v>
      </c>
      <c r="CU6" s="21">
        <f t="shared" si="10"/>
        <v>49.47</v>
      </c>
      <c r="CV6" s="21">
        <f t="shared" si="10"/>
        <v>48.19</v>
      </c>
      <c r="CW6" s="20" t="str">
        <f>IF(CW7="","",IF(CW7="-","【-】","【"&amp;SUBSTITUTE(TEXT(CW7,"#,##0.00"),"-","△")&amp;"】"))</f>
        <v>【59.99】</v>
      </c>
      <c r="CX6" s="21">
        <f>IF(CX7="",NA(),CX7)</f>
        <v>78.05</v>
      </c>
      <c r="CY6" s="21">
        <f t="shared" ref="CY6:DG6" si="11">IF(CY7="",NA(),CY7)</f>
        <v>87.79</v>
      </c>
      <c r="CZ6" s="21">
        <f t="shared" si="11"/>
        <v>88.6</v>
      </c>
      <c r="DA6" s="21">
        <f t="shared" si="11"/>
        <v>89.17</v>
      </c>
      <c r="DB6" s="21">
        <f t="shared" si="11"/>
        <v>90.18</v>
      </c>
      <c r="DC6" s="21">
        <f t="shared" si="11"/>
        <v>84.17</v>
      </c>
      <c r="DD6" s="21">
        <f t="shared" si="11"/>
        <v>83.35</v>
      </c>
      <c r="DE6" s="21">
        <f t="shared" si="11"/>
        <v>83.16</v>
      </c>
      <c r="DF6" s="21">
        <f t="shared" si="11"/>
        <v>82.06</v>
      </c>
      <c r="DG6" s="21">
        <f t="shared" si="11"/>
        <v>82.26</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0.12</v>
      </c>
      <c r="EL6" s="21">
        <f t="shared" si="14"/>
        <v>0.1</v>
      </c>
      <c r="EM6" s="21">
        <f t="shared" si="14"/>
        <v>0.32</v>
      </c>
      <c r="EN6" s="21">
        <f t="shared" si="14"/>
        <v>0.1</v>
      </c>
      <c r="EO6" s="20" t="str">
        <f>IF(EO7="","",IF(EO7="-","【-】","【"&amp;SUBSTITUTE(TEXT(EO7,"#,##0.00"),"-","△")&amp;"】"))</f>
        <v>【0.24】</v>
      </c>
    </row>
    <row r="7" spans="1:145" s="22" customFormat="1" x14ac:dyDescent="0.15">
      <c r="A7" s="14"/>
      <c r="B7" s="23">
        <v>2021</v>
      </c>
      <c r="C7" s="23">
        <v>24058</v>
      </c>
      <c r="D7" s="23">
        <v>47</v>
      </c>
      <c r="E7" s="23">
        <v>17</v>
      </c>
      <c r="F7" s="23">
        <v>1</v>
      </c>
      <c r="G7" s="23">
        <v>0</v>
      </c>
      <c r="H7" s="23" t="s">
        <v>99</v>
      </c>
      <c r="I7" s="23" t="s">
        <v>100</v>
      </c>
      <c r="J7" s="23" t="s">
        <v>101</v>
      </c>
      <c r="K7" s="23" t="s">
        <v>102</v>
      </c>
      <c r="L7" s="23" t="s">
        <v>103</v>
      </c>
      <c r="M7" s="23" t="s">
        <v>104</v>
      </c>
      <c r="N7" s="24" t="s">
        <v>105</v>
      </c>
      <c r="O7" s="24" t="s">
        <v>106</v>
      </c>
      <c r="P7" s="24">
        <v>59.33</v>
      </c>
      <c r="Q7" s="24">
        <v>53.56</v>
      </c>
      <c r="R7" s="24">
        <v>2420</v>
      </c>
      <c r="S7" s="24">
        <v>10913</v>
      </c>
      <c r="T7" s="24">
        <v>83.89</v>
      </c>
      <c r="U7" s="24">
        <v>130.09</v>
      </c>
      <c r="V7" s="24">
        <v>6447</v>
      </c>
      <c r="W7" s="24">
        <v>3.98</v>
      </c>
      <c r="X7" s="24">
        <v>1619.85</v>
      </c>
      <c r="Y7" s="24">
        <v>88.65</v>
      </c>
      <c r="Z7" s="24">
        <v>88.78</v>
      </c>
      <c r="AA7" s="24">
        <v>88.36</v>
      </c>
      <c r="AB7" s="24">
        <v>85.91</v>
      </c>
      <c r="AC7" s="24">
        <v>85.57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1675.29</v>
      </c>
      <c r="BG7" s="24">
        <v>1065.55</v>
      </c>
      <c r="BH7" s="24">
        <v>833.69</v>
      </c>
      <c r="BI7" s="24">
        <v>944.04</v>
      </c>
      <c r="BJ7" s="24">
        <v>804.08</v>
      </c>
      <c r="BK7" s="24">
        <v>1124.26</v>
      </c>
      <c r="BL7" s="24">
        <v>1048.23</v>
      </c>
      <c r="BM7" s="24">
        <v>1130.42</v>
      </c>
      <c r="BN7" s="24">
        <v>1245.0999999999999</v>
      </c>
      <c r="BO7" s="24">
        <v>1108.8</v>
      </c>
      <c r="BP7" s="24">
        <v>669.11</v>
      </c>
      <c r="BQ7" s="24">
        <v>42.48</v>
      </c>
      <c r="BR7" s="24">
        <v>49.04</v>
      </c>
      <c r="BS7" s="24">
        <v>51.86</v>
      </c>
      <c r="BT7" s="24">
        <v>51.79</v>
      </c>
      <c r="BU7" s="24">
        <v>48.98</v>
      </c>
      <c r="BV7" s="24">
        <v>80.58</v>
      </c>
      <c r="BW7" s="24">
        <v>78.92</v>
      </c>
      <c r="BX7" s="24">
        <v>74.17</v>
      </c>
      <c r="BY7" s="24">
        <v>79.77</v>
      </c>
      <c r="BZ7" s="24">
        <v>79.63</v>
      </c>
      <c r="CA7" s="24">
        <v>99.73</v>
      </c>
      <c r="CB7" s="24">
        <v>302.60000000000002</v>
      </c>
      <c r="CC7" s="24">
        <v>258.39</v>
      </c>
      <c r="CD7" s="24">
        <v>246.24</v>
      </c>
      <c r="CE7" s="24">
        <v>249.76</v>
      </c>
      <c r="CF7" s="24">
        <v>263.19</v>
      </c>
      <c r="CG7" s="24">
        <v>216.21</v>
      </c>
      <c r="CH7" s="24">
        <v>220.31</v>
      </c>
      <c r="CI7" s="24">
        <v>230.95</v>
      </c>
      <c r="CJ7" s="24">
        <v>214.56</v>
      </c>
      <c r="CK7" s="24">
        <v>213.66</v>
      </c>
      <c r="CL7" s="24">
        <v>134.97999999999999</v>
      </c>
      <c r="CM7" s="24" t="s">
        <v>105</v>
      </c>
      <c r="CN7" s="24" t="s">
        <v>105</v>
      </c>
      <c r="CO7" s="24" t="s">
        <v>105</v>
      </c>
      <c r="CP7" s="24" t="s">
        <v>105</v>
      </c>
      <c r="CQ7" s="24" t="s">
        <v>105</v>
      </c>
      <c r="CR7" s="24">
        <v>50.24</v>
      </c>
      <c r="CS7" s="24">
        <v>49.68</v>
      </c>
      <c r="CT7" s="24">
        <v>49.27</v>
      </c>
      <c r="CU7" s="24">
        <v>49.47</v>
      </c>
      <c r="CV7" s="24">
        <v>48.19</v>
      </c>
      <c r="CW7" s="24">
        <v>59.99</v>
      </c>
      <c r="CX7" s="24">
        <v>78.05</v>
      </c>
      <c r="CY7" s="24">
        <v>87.79</v>
      </c>
      <c r="CZ7" s="24">
        <v>88.6</v>
      </c>
      <c r="DA7" s="24">
        <v>89.17</v>
      </c>
      <c r="DB7" s="24">
        <v>90.18</v>
      </c>
      <c r="DC7" s="24">
        <v>84.17</v>
      </c>
      <c r="DD7" s="24">
        <v>83.35</v>
      </c>
      <c r="DE7" s="24">
        <v>83.16</v>
      </c>
      <c r="DF7" s="24">
        <v>82.06</v>
      </c>
      <c r="DG7" s="24">
        <v>82.26</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0.12</v>
      </c>
      <c r="EL7" s="24">
        <v>0.1</v>
      </c>
      <c r="EM7" s="24">
        <v>0.32</v>
      </c>
      <c r="EN7" s="24">
        <v>0.1</v>
      </c>
      <c r="EO7" s="24">
        <v>0.24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50</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112</v>
      </c>
    </row>
    <row r="12" spans="1:145" x14ac:dyDescent="0.15">
      <c r="B12">
        <v>1</v>
      </c>
      <c r="C12">
        <v>1</v>
      </c>
      <c r="D12">
        <v>1</v>
      </c>
      <c r="E12">
        <v>2</v>
      </c>
      <c r="F12">
        <v>3</v>
      </c>
      <c r="G12" t="s">
        <v>113</v>
      </c>
    </row>
    <row r="13" spans="1:145" x14ac:dyDescent="0.15">
      <c r="B13" t="s">
        <v>114</v>
      </c>
      <c r="C13" t="s">
        <v>115</v>
      </c>
      <c r="D13" t="s">
        <v>116</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KG01</cp:lastModifiedBy>
  <dcterms:created xsi:type="dcterms:W3CDTF">2023-01-12T23:52:00Z</dcterms:created>
  <dcterms:modified xsi:type="dcterms:W3CDTF">2023-02-06T04:19:08Z</dcterms:modified>
  <cp:category/>
</cp:coreProperties>
</file>