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４\230106_経営比較分析表の分析等について（依頼）\5.確認完了データ\17 下水\25七戸町\"/>
    </mc:Choice>
  </mc:AlternateContent>
  <workbookProtection workbookAlgorithmName="SHA-512" workbookHashValue="FY/jCcI3iuO2ywGiEj50dEzGk2ffrdLC79DEbNOP/V62xk2ZKMW9gi1UEWt2I+sa5IZLkuc/K+8xvJXB/FCE2A==" workbookSaltValue="ylTZatCzhgaVCBkyqJYsdg=="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<sst xmlns="http://schemas.openxmlformats.org/spreadsheetml/2006/main" count="236" uniqueCount="121">
  <si>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</si>
  <si>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</si>
  <si>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</si>
  <si>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</si>
  <si>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</si>
  <si>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</si>
  <si>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</si>
  <si>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</si>
  <si>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</si>
  <si>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</si>
  <si>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</si>
  <si>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</si>
  <si>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</si>
  <si>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</si>
  <si>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</si>
  <si>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</si>
  <si>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</si>
  <si>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</si>
  <si>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</si>
  <si>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</si>
  <si>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</si>
  <si>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</si>
  <si>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</si>
  <si>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</si>
  <si>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</si>
  <si>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</si>
  <si>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</si>
  <si>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</si>
  <si>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</si>
  <si>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</si>
  <si>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</si>
  <si>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</si>
  <si>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</si>
  <si>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</si>
  <si>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</si>
  <si>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</si>
  <si>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</si>
  <si>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</si>
  <si>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</si>
  <si>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</si>
  <si>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</si>
  <si>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</si>
  <si>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</si>
  <si>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</si>
  <si>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</si>
  <si>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</si>
  <si>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</si>
  <si>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</si>
  <si>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</si>
  <si>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</si>
  <si>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</si>
  <si>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</si>
  <si>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</si>
  <si>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</si>
  <si>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</si>
  <si>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</si>
  <si>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</si>
  <si>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</si>
  <si>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</si>
  <si>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</si>
  <si>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</si>
  <si>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</si>
  <si>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</si>
  <si>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</si>
  <si>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</si>
  <si>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</si>
  <si>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</si>
  <si>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</si>
  <si>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</si>
  <si>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</si>
  <si>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</si>
  <si>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</si>
  <si>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</si>
  <si>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</si>
  <si>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</si>
  <si>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</si>
  <si>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</si>
  <si>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</si>
  <si>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</si>
  <si>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</si>
  <si>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</si>
  <si>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</si>
  <si>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</si>
  <si>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</si>
  <si>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</si>
  <si>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</si>
  <si>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</si>
  <si>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</si>
  <si>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</si>
  <si>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</si>
  <si>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</si>
  <si>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</si>
  <si>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</si>
  <si>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</si>
  <si>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</si>
  <si>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</si>
  <si>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</si>
  <si>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</si>
  <si>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</si>
  <si>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</si>
  <si>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</si>
  <si>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</si>
  <si>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</si>
  <si>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</si>
  <si>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</si>
  <si>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</si>
  <si>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</si>
  <si>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</si>
  <si>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</si>
  <si>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</si>
  <si>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</si>
  <si>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</si>
  <si>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</si>
  <si>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</si>
  <si>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</si>
  <si>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</si>
  <si>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</si>
  <si>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</si>
  <si>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農業集落排水の経営健全化・効率化に向けての取組等については、経費回収率が類似団体平均値から大きく下回っている状況なので、維持管理経費の削減等の取組みを行いながら経営改善を図っていく必要である。</t>
    <phoneticPr fontId="4"/>
  </si>
  <si>
    <t>経営については、昨年度に料金の改定を行ってはいるものの、経費回収率が表すように使用料で回収すべき経費をすべて使用料で賄えておらず、依然として多額の一般会計繰入金によって賄われている。そのため、類似団体平均値と比較してもかなり低い状況であり、良い経営状況とは言えない。
　収益的収支比率については、前年度から大きく減少しおり、維持管理費に係る費用が大幅に増加したことが原因と考えられる。そのことから、今後は費用減縮により経営改善を図っていく。
　汚水処理原価については、類似団体平均値よりも高くなっており、前年度から大幅に増加いている。その要因としては、施設の修繕費の増加が考えられるが、今後は維持管理費の削減、接続率の向上による有収水量を増加させる取組が必要である。　
　施設利用率については、ここ数年横ばいであリ、類似団体との差は大きくなっている。一日平均処理水量に比べて施設の処理能力が過大なスペックであると分析できるため、施設更新の機会にはダウンサイジング等を検討する必要がある。　
　水洗化率については、類似団体平均値よりも低く、整備区域における接続率が伸び悩んでいる。その要因としては、高齢世帯や低所得世帯、また空き地等といった未加入者等が考えられるが、農業用水域及び公共水域の水質保全に直結する問題でもあるため、接続率の増加に向けた取り組みが重要である。</t>
    <rPh sb="104" eb="106">
      <t>ヒカク</t>
    </rPh>
    <rPh sb="135" eb="138">
      <t>シュウエキテキ</t>
    </rPh>
    <rPh sb="138" eb="140">
      <t>シュウシ</t>
    </rPh>
    <rPh sb="140" eb="142">
      <t>ヒリツ</t>
    </rPh>
    <rPh sb="148" eb="151">
      <t>ゼンネンド</t>
    </rPh>
    <rPh sb="153" eb="154">
      <t>オオ</t>
    </rPh>
    <rPh sb="156" eb="158">
      <t>ゲンショウ</t>
    </rPh>
    <rPh sb="162" eb="164">
      <t>イジ</t>
    </rPh>
    <rPh sb="164" eb="167">
      <t>カンリヒ</t>
    </rPh>
    <rPh sb="168" eb="169">
      <t>カカ</t>
    </rPh>
    <rPh sb="170" eb="172">
      <t>ヒヨウ</t>
    </rPh>
    <rPh sb="173" eb="175">
      <t>オオハバ</t>
    </rPh>
    <rPh sb="176" eb="178">
      <t>ゾウカ</t>
    </rPh>
    <rPh sb="183" eb="185">
      <t>ゲンイン</t>
    </rPh>
    <rPh sb="186" eb="187">
      <t>カンガ</t>
    </rPh>
    <rPh sb="199" eb="201">
      <t>コンゴ</t>
    </rPh>
    <rPh sb="202" eb="204">
      <t>ヒヨウ</t>
    </rPh>
    <rPh sb="204" eb="206">
      <t>ゲンシュク</t>
    </rPh>
    <rPh sb="209" eb="211">
      <t>ケイエイ</t>
    </rPh>
    <rPh sb="211" eb="213">
      <t>カイゼン</t>
    </rPh>
    <rPh sb="214" eb="215">
      <t>ハカ</t>
    </rPh>
    <rPh sb="252" eb="255">
      <t>ゼンネンド</t>
    </rPh>
    <rPh sb="257" eb="259">
      <t>オオハバ</t>
    </rPh>
    <rPh sb="260" eb="262">
      <t>ゾウカ</t>
    </rPh>
    <rPh sb="269" eb="271">
      <t>ヨウイン</t>
    </rPh>
    <rPh sb="276" eb="278">
      <t>シセツ</t>
    </rPh>
    <rPh sb="279" eb="281">
      <t>シュウゼン</t>
    </rPh>
    <rPh sb="281" eb="282">
      <t>ヒ</t>
    </rPh>
    <rPh sb="283" eb="285">
      <t>ゾウカ</t>
    </rPh>
    <rPh sb="286" eb="287">
      <t>カンガ</t>
    </rPh>
    <rPh sb="293" eb="295">
      <t>コンゴ</t>
    </rPh>
    <rPh sb="336" eb="338">
      <t>シセツ</t>
    </rPh>
    <rPh sb="338" eb="340">
      <t>リヨウ</t>
    </rPh>
    <rPh sb="340" eb="341">
      <t>リツ</t>
    </rPh>
    <rPh sb="349" eb="351">
      <t>スウネン</t>
    </rPh>
    <rPh sb="351" eb="352">
      <t>ヨコ</t>
    </rPh>
    <rPh sb="358" eb="360">
      <t>ルイジ</t>
    </rPh>
    <rPh sb="360" eb="362">
      <t>ダンタイ</t>
    </rPh>
    <rPh sb="364" eb="365">
      <t>サ</t>
    </rPh>
    <rPh sb="366" eb="367">
      <t>オオ</t>
    </rPh>
    <rPh sb="375" eb="377">
      <t>イチニチ</t>
    </rPh>
    <rPh sb="377" eb="379">
      <t>ヘイキン</t>
    </rPh>
    <rPh sb="379" eb="381">
      <t>ショリ</t>
    </rPh>
    <rPh sb="381" eb="383">
      <t>スイリョウ</t>
    </rPh>
    <rPh sb="384" eb="385">
      <t>クラ</t>
    </rPh>
    <rPh sb="387" eb="389">
      <t>シセツ</t>
    </rPh>
    <rPh sb="390" eb="392">
      <t>ショリ</t>
    </rPh>
    <rPh sb="392" eb="394">
      <t>ノウリョク</t>
    </rPh>
    <rPh sb="395" eb="397">
      <t>カダイ</t>
    </rPh>
    <rPh sb="406" eb="408">
      <t>ブンセキ</t>
    </rPh>
    <rPh sb="414" eb="416">
      <t>シセツ</t>
    </rPh>
    <rPh sb="416" eb="418">
      <t>コウシン</t>
    </rPh>
    <rPh sb="419" eb="421">
      <t>キカイ</t>
    </rPh>
    <rPh sb="431" eb="432">
      <t>トウ</t>
    </rPh>
    <rPh sb="433" eb="435">
      <t>ケントウ</t>
    </rPh>
    <rPh sb="437" eb="439">
      <t>ヒツヨウ</t>
    </rPh>
    <phoneticPr fontId="4"/>
  </si>
  <si>
    <t>農業集落排水は、中野西地区が平成15年、四ヶ村地区が平成18年に供用開始し、令和3年で供用開始から中野西地区が18年、四ヶ村地区が15年が経過している。
　処理施設については、電気機器設備等において標準耐用年数を超過しているものもあり、故障すれば修繕する現状になっている。今後は最適化整備構想に基づき処理施設の長寿命化やサイクルコストの低減化、予防保全による安全性の確保、施設機能の健全化を図りつつ、計画的に施設の更新をすすめる。
　</t>
    <rPh sb="94" eb="95">
      <t>トウ</t>
    </rPh>
    <rPh sb="147" eb="148">
      <t>モト</t>
    </rPh>
    <rPh sb="150" eb="152">
      <t>ショリ</t>
    </rPh>
    <rPh sb="152" eb="154">
      <t>シセツ</t>
    </rPh>
    <rPh sb="155" eb="159">
      <t>チョウジュミョウカ</t>
    </rPh>
    <rPh sb="168" eb="171">
      <t>テイゲンカ</t>
    </rPh>
    <rPh sb="172" eb="174">
      <t>ヨボウ</t>
    </rPh>
    <rPh sb="174" eb="176">
      <t>ホゼン</t>
    </rPh>
    <rPh sb="179" eb="182">
      <t>アンゼンセイ</t>
    </rPh>
    <rPh sb="183" eb="185">
      <t>カクホ</t>
    </rPh>
    <rPh sb="186" eb="188">
      <t>シセツ</t>
    </rPh>
    <rPh sb="188" eb="190">
      <t>キノウ</t>
    </rPh>
    <rPh sb="191" eb="194">
      <t>ケンゼンカ</t>
    </rPh>
    <rPh sb="195" eb="196">
      <t>ハカ</t>
    </rPh>
    <rPh sb="200" eb="203">
      <t>ケイカクテキ</t>
    </rPh>
    <rPh sb="204" eb="206">
      <t>シセツ</t>
    </rPh>
    <rPh sb="207" eb="20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</si>
</sst>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D-48D7-A083-B196077B32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CF0D-48D7-A083-B196077B32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35.71</c:v>
                </c:pt>
                <c:pt idx="1">
                  <c:v>36.61</c:v>
                </c:pt>
                <c:pt idx="2">
                  <c:v>37.5</c:v>
                </c:pt>
                <c:pt idx="3">
                  <c:v>40.479999999999997</c:v>
                </c:pt>
                <c:pt idx="4">
                  <c:v>40.18</c:v>
                </c:pt>
              </c:numCache>
            </c:numRef>
          </c:val>
          <c:extLst>
            <c:ext xmlns:c16="http://schemas.microsoft.com/office/drawing/2014/chart" uri="{C3380CC4-5D6E-409C-BE32-E72D297353CC}">
              <c16:uniqueId val="{00000000-96ED-4C49-B1D5-B0B3F6EC5B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96ED-4C49-B1D5-B0B3F6EC5B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76.64</c:v>
                </c:pt>
                <c:pt idx="1">
                  <c:v>78.180000000000007</c:v>
                </c:pt>
                <c:pt idx="2">
                  <c:v>78.34</c:v>
                </c:pt>
                <c:pt idx="3">
                  <c:v>74.89</c:v>
                </c:pt>
                <c:pt idx="4">
                  <c:v>80.95</c:v>
                </c:pt>
              </c:numCache>
            </c:numRef>
          </c:val>
          <c:extLst>
            <c:ext xmlns:c16="http://schemas.microsoft.com/office/drawing/2014/chart" uri="{C3380CC4-5D6E-409C-BE32-E72D297353CC}">
              <c16:uniqueId val="{00000000-FAB4-4F15-BF8C-09A65E22CD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FAB4-4F15-BF8C-09A65E22CD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99.94</c:v>
                </c:pt>
                <c:pt idx="2">
                  <c:v>100.11</c:v>
                </c:pt>
                <c:pt idx="3">
                  <c:v>82.73</c:v>
                </c:pt>
                <c:pt idx="4">
                  <c:v>56.45</c:v>
                </c:pt>
              </c:numCache>
            </c:numRef>
          </c:val>
          <c:extLst>
            <c:ext xmlns:c16="http://schemas.microsoft.com/office/drawing/2014/chart" uri="{C3380CC4-5D6E-409C-BE32-E72D297353CC}">
              <c16:uniqueId val="{00000000-9303-4A20-BE65-536A10BD4A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3-4A20-BE65-536A10BD4A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1D-4755-90AC-5E1BB5AFD4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1D-4755-90AC-5E1BB5AFD4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C-4E62-B183-8062FCA463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C-4E62-B183-8062FCA463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7-4DF2-927D-9AF7BF2C6C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7-4DF2-927D-9AF7BF2C6C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3-406D-9C64-1B5A18E01A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3-406D-9C64-1B5A18E01A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6204.54</c:v>
                </c:pt>
                <c:pt idx="1">
                  <c:v>5930.23</c:v>
                </c:pt>
                <c:pt idx="2">
                  <c:v>5341.95</c:v>
                </c:pt>
                <c:pt idx="3">
                  <c:v>4093.2</c:v>
                </c:pt>
                <c:pt idx="4">
                  <c:v>3887.39</c:v>
                </c:pt>
              </c:numCache>
            </c:numRef>
          </c:val>
          <c:extLst>
            <c:ext xmlns:c16="http://schemas.microsoft.com/office/drawing/2014/chart" uri="{C3380CC4-5D6E-409C-BE32-E72D297353CC}">
              <c16:uniqueId val="{00000000-93ED-408D-8F21-FF9974ACD7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93ED-408D-8F21-FF9974ACD7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29.82</c:v>
                </c:pt>
                <c:pt idx="1">
                  <c:v>26.52</c:v>
                </c:pt>
                <c:pt idx="2">
                  <c:v>30.87</c:v>
                </c:pt>
                <c:pt idx="3">
                  <c:v>40.07</c:v>
                </c:pt>
                <c:pt idx="4">
                  <c:v>21.14</c:v>
                </c:pt>
              </c:numCache>
            </c:numRef>
          </c:val>
          <c:extLst>
            <c:ext xmlns:c16="http://schemas.microsoft.com/office/drawing/2014/chart" uri="{C3380CC4-5D6E-409C-BE32-E72D297353CC}">
              <c16:uniqueId val="{00000000-0B57-4349-A8A2-C868C75929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0B57-4349-A8A2-C868C75929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463.35</c:v>
                </c:pt>
                <c:pt idx="1">
                  <c:v>521.05999999999995</c:v>
                </c:pt>
                <c:pt idx="2">
                  <c:v>448.98</c:v>
                </c:pt>
                <c:pt idx="3">
                  <c:v>438.87</c:v>
                </c:pt>
                <c:pt idx="4">
                  <c:v>845.64</c:v>
                </c:pt>
              </c:numCache>
            </c:numRef>
          </c:val>
          <c:extLst>
            <c:ext xmlns:c16="http://schemas.microsoft.com/office/drawing/2014/chart" uri="{C3380CC4-5D6E-409C-BE32-E72D297353CC}">
              <c16:uniqueId val="{00000000-22E3-45DD-8F08-BAEC6330A7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2E3-45DD-8F08-BAEC6330A7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七戸町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14911</v>
      </c>
      <c r="AM8" s="42"/>
      <c r="AN8" s="42"/>
      <c r="AO8" s="42"/>
      <c r="AP8" s="42"/>
      <c r="AQ8" s="42"/>
      <c r="AR8" s="42"/>
      <c r="AS8" s="42"/>
      <c r="AT8" s="35">
        <f>データ!T6</f>
        <v>337.23</v>
      </c>
      <c r="AU8" s="35"/>
      <c r="AV8" s="35"/>
      <c r="AW8" s="35"/>
      <c r="AX8" s="35"/>
      <c r="AY8" s="35"/>
      <c r="AZ8" s="35"/>
      <c r="BA8" s="35"/>
      <c r="BB8" s="35">
        <f>データ!U6</f>
        <v>44.22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5.83</v>
      </c>
      <c r="Q10" s="35"/>
      <c r="R10" s="35"/>
      <c r="S10" s="35"/>
      <c r="T10" s="35"/>
      <c r="U10" s="35"/>
      <c r="V10" s="35"/>
      <c r="W10" s="35">
        <f>データ!Q6</f>
        <v>98.77</v>
      </c>
      <c r="X10" s="35"/>
      <c r="Y10" s="35"/>
      <c r="Z10" s="35"/>
      <c r="AA10" s="35"/>
      <c r="AB10" s="35"/>
      <c r="AC10" s="35"/>
      <c r="AD10" s="42">
        <f>データ!R6</f>
        <v>3300</v>
      </c>
      <c r="AE10" s="42"/>
      <c r="AF10" s="42"/>
      <c r="AG10" s="42"/>
      <c r="AH10" s="42"/>
      <c r="AI10" s="42"/>
      <c r="AJ10" s="42"/>
      <c r="AK10" s="2"/>
      <c r="AL10" s="42">
        <f>データ!V6</f>
        <v>861</v>
      </c>
      <c r="AM10" s="42"/>
      <c r="AN10" s="42"/>
      <c r="AO10" s="42"/>
      <c r="AP10" s="42"/>
      <c r="AQ10" s="42"/>
      <c r="AR10" s="42"/>
      <c r="AS10" s="42"/>
      <c r="AT10" s="35">
        <f>データ!W6</f>
        <v>1.21</v>
      </c>
      <c r="AU10" s="35"/>
      <c r="AV10" s="35"/>
      <c r="AW10" s="35"/>
      <c r="AX10" s="35"/>
      <c r="AY10" s="35"/>
      <c r="AZ10" s="35"/>
      <c r="BA10" s="35"/>
      <c r="BB10" s="35">
        <f>データ!X6</f>
        <v>711.57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120</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fNwhWUQT2rP31tVhebwjBHXp1Gg1ee2VfD07ZyOYpGDez0rKSiJjhTAK59WnfapyqLkoW8aEEwjRWCuvxBgisA==" saltValue="9KzdNYHOtgJzjQlZp5NZ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24023</v>
      </c>
      <c r="D6" s="19">
        <f t="shared" si="3"/>
        <v>47</v>
      </c>
      <c r="E6" s="19">
        <f t="shared" si="3"/>
        <v>17</v>
      </c>
      <c r="F6" s="19">
        <f t="shared" si="3"/>
        <v>5</v>
      </c>
      <c r="G6" s="19">
        <f t="shared" si="3"/>
        <v>0</v>
      </c>
      <c r="H6" s="19" t="str">
        <f t="shared" si="3"/>
        <v>青森県　七戸町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5.83</v>
      </c>
      <c r="Q6" s="20">
        <f t="shared" si="3"/>
        <v>98.77</v>
      </c>
      <c r="R6" s="20">
        <f t="shared" si="3"/>
        <v>3300</v>
      </c>
      <c r="S6" s="20">
        <f t="shared" si="3"/>
        <v>14911</v>
      </c>
      <c r="T6" s="20">
        <f t="shared" si="3"/>
        <v>337.23</v>
      </c>
      <c r="U6" s="20">
        <f t="shared" si="3"/>
        <v>44.22</v>
      </c>
      <c r="V6" s="20">
        <f t="shared" si="3"/>
        <v>861</v>
      </c>
      <c r="W6" s="20">
        <f t="shared" si="3"/>
        <v>1.21</v>
      </c>
      <c r="X6" s="20">
        <f t="shared" si="3"/>
        <v>711.57</v>
      </c>
      <c r="Y6" s="21">
        <f>IF(Y7="",NA(),Y7)</f>
        <v>100.04</v>
      </c>
      <c r="Z6" s="21">
        <f t="shared" ref="Z6:AH6" si="4">IF(Z7="",NA(),Z7)</f>
        <v>99.94</v>
      </c>
      <c r="AA6" s="21">
        <f t="shared" si="4"/>
        <v>100.11</v>
      </c>
      <c r="AB6" s="21">
        <f t="shared" si="4"/>
        <v>82.73</v>
      </c>
      <c r="AC6" s="21">
        <f t="shared" si="4"/>
        <v>56.45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6204.54</v>
      </c>
      <c r="BG6" s="21">
        <f t="shared" ref="BG6:BO6" si="7">IF(BG7="",NA(),BG7)</f>
        <v>5930.23</v>
      </c>
      <c r="BH6" s="21">
        <f t="shared" si="7"/>
        <v>5341.95</v>
      </c>
      <c r="BI6" s="21">
        <f t="shared" si="7"/>
        <v>4093.2</v>
      </c>
      <c r="BJ6" s="21">
        <f t="shared" si="7"/>
        <v>3887.39</v>
      </c>
      <c r="BK6" s="21">
        <f t="shared" si="7"/>
        <v>982.29</v>
      </c>
      <c r="BL6" s="21">
        <f t="shared" si="7"/>
        <v>789.46</v>
      </c>
      <c r="BM6" s="21">
        <f t="shared" si="7"/>
        <v>826.83</v>
      </c>
      <c r="BN6" s="21">
        <f t="shared" si="7"/>
        <v>867.83</v>
      </c>
      <c r="BO6" s="21">
        <f t="shared" si="7"/>
        <v>791.76</v>
      </c>
      <c r="BP6" s="20" t="str">
        <f>IF(BP7="","",IF(BP7="-","【-】","【"&amp;SUBSTITUTE(TEXT(BP7,"#,##0.00"),"-","△")&amp;"】"))</f>
        <v>【786.37】</v>
      </c>
      <c r="BQ6" s="21">
        <f>IF(BQ7="",NA(),BQ7)</f>
        <v>29.82</v>
      </c>
      <c r="BR6" s="21">
        <f t="shared" ref="BR6:BZ6" si="8">IF(BR7="",NA(),BR7)</f>
        <v>26.52</v>
      </c>
      <c r="BS6" s="21">
        <f t="shared" si="8"/>
        <v>30.87</v>
      </c>
      <c r="BT6" s="21">
        <f t="shared" si="8"/>
        <v>40.07</v>
      </c>
      <c r="BU6" s="21">
        <f t="shared" si="8"/>
        <v>21.14</v>
      </c>
      <c r="BV6" s="21">
        <f t="shared" si="8"/>
        <v>41.25</v>
      </c>
      <c r="BW6" s="21">
        <f t="shared" si="8"/>
        <v>57.77</v>
      </c>
      <c r="BX6" s="21">
        <f t="shared" si="8"/>
        <v>57.31</v>
      </c>
      <c r="BY6" s="21">
        <f t="shared" si="8"/>
        <v>57.08</v>
      </c>
      <c r="BZ6" s="21">
        <f t="shared" si="8"/>
        <v>56.26</v>
      </c>
      <c r="CA6" s="20" t="str">
        <f>IF(CA7="","",IF(CA7="-","【-】","【"&amp;SUBSTITUTE(TEXT(CA7,"#,##0.00"),"-","△")&amp;"】"))</f>
        <v>【60.65】</v>
      </c>
      <c r="CB6" s="21">
        <f>IF(CB7="",NA(),CB7)</f>
        <v>463.35</v>
      </c>
      <c r="CC6" s="21">
        <f t="shared" ref="CC6:CK6" si="9">IF(CC7="",NA(),CC7)</f>
        <v>521.05999999999995</v>
      </c>
      <c r="CD6" s="21">
        <f t="shared" si="9"/>
        <v>448.98</v>
      </c>
      <c r="CE6" s="21">
        <f t="shared" si="9"/>
        <v>438.87</v>
      </c>
      <c r="CF6" s="21">
        <f t="shared" si="9"/>
        <v>845.64</v>
      </c>
      <c r="CG6" s="21">
        <f t="shared" si="9"/>
        <v>334.48</v>
      </c>
      <c r="CH6" s="21">
        <f t="shared" si="9"/>
        <v>274.35000000000002</v>
      </c>
      <c r="CI6" s="21">
        <f t="shared" si="9"/>
        <v>273.52</v>
      </c>
      <c r="CJ6" s="21">
        <f t="shared" si="9"/>
        <v>274.99</v>
      </c>
      <c r="CK6" s="21">
        <f t="shared" si="9"/>
        <v>282.08999999999997</v>
      </c>
      <c r="CL6" s="20" t="str">
        <f>IF(CL7="","",IF(CL7="-","【-】","【"&amp;SUBSTITUTE(TEXT(CL7,"#,##0.00"),"-","△")&amp;"】"))</f>
        <v>【256.97】</v>
      </c>
      <c r="CM6" s="21">
        <f>IF(CM7="",NA(),CM7)</f>
        <v>35.71</v>
      </c>
      <c r="CN6" s="21">
        <f t="shared" ref="CN6:CV6" si="10">IF(CN7="",NA(),CN7)</f>
        <v>36.61</v>
      </c>
      <c r="CO6" s="21">
        <f t="shared" si="10"/>
        <v>37.5</v>
      </c>
      <c r="CP6" s="21">
        <f t="shared" si="10"/>
        <v>40.479999999999997</v>
      </c>
      <c r="CQ6" s="21">
        <f t="shared" si="10"/>
        <v>40.18</v>
      </c>
      <c r="CR6" s="21">
        <f t="shared" si="10"/>
        <v>40.93</v>
      </c>
      <c r="CS6" s="21">
        <f t="shared" si="10"/>
        <v>50.68</v>
      </c>
      <c r="CT6" s="21">
        <f t="shared" si="10"/>
        <v>50.14</v>
      </c>
      <c r="CU6" s="21">
        <f t="shared" si="10"/>
        <v>54.83</v>
      </c>
      <c r="CV6" s="21">
        <f t="shared" si="10"/>
        <v>66.53</v>
      </c>
      <c r="CW6" s="20" t="str">
        <f>IF(CW7="","",IF(CW7="-","【-】","【"&amp;SUBSTITUTE(TEXT(CW7,"#,##0.00"),"-","△")&amp;"】"))</f>
        <v>【61.14】</v>
      </c>
      <c r="CX6" s="21">
        <f>IF(CX7="",NA(),CX7)</f>
        <v>76.64</v>
      </c>
      <c r="CY6" s="21">
        <f t="shared" ref="CY6:DG6" si="11">IF(CY7="",NA(),CY7)</f>
        <v>78.180000000000007</v>
      </c>
      <c r="CZ6" s="21">
        <f t="shared" si="11"/>
        <v>78.34</v>
      </c>
      <c r="DA6" s="21">
        <f t="shared" si="11"/>
        <v>74.89</v>
      </c>
      <c r="DB6" s="21">
        <f t="shared" si="11"/>
        <v>80.95</v>
      </c>
      <c r="DC6" s="21">
        <f t="shared" si="11"/>
        <v>62.73</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24023</v>
      </c>
      <c r="D7" s="23">
        <v>47</v>
      </c>
      <c r="E7" s="23">
        <v>17</v>
      </c>
      <c r="F7" s="23">
        <v>5</v>
      </c>
      <c r="G7" s="23">
        <v>0</v>
      </c>
      <c r="H7" s="23" t="s">
        <v>98</v>
      </c>
      <c r="I7" s="23" t="s">
        <v>99</v>
      </c>
      <c r="J7" s="23" t="s">
        <v>100</v>
      </c>
      <c r="K7" s="23" t="s">
        <v>101</v>
      </c>
      <c r="L7" s="23" t="s">
        <v>102</v>
      </c>
      <c r="M7" s="23" t="s">
        <v>103</v>
      </c>
      <c r="N7" s="24" t="s">
        <v>104</v>
      </c>
      <c r="O7" s="24" t="s">
        <v>105</v>
      </c>
      <c r="P7" s="24">
        <v>5.83</v>
      </c>
      <c r="Q7" s="24">
        <v>98.77</v>
      </c>
      <c r="R7" s="24">
        <v>3300</v>
      </c>
      <c r="S7" s="24">
        <v>14911</v>
      </c>
      <c r="T7" s="24">
        <v>337.23</v>
      </c>
      <c r="U7" s="24">
        <v>44.22</v>
      </c>
      <c r="V7" s="24">
        <v>861</v>
      </c>
      <c r="W7" s="24">
        <v>1.21</v>
      </c>
      <c r="X7" s="24">
        <v>711.57</v>
      </c>
      <c r="Y7" s="24">
        <v>100.04</v>
      </c>
      <c r="Z7" s="24">
        <v>99.94</v>
      </c>
      <c r="AA7" s="24">
        <v>100.11</v>
      </c>
      <c r="AB7" s="24">
        <v>82.73</v>
      </c>
      <c r="AC7" s="24">
        <v>56.45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6204.54</v>
      </c>
      <c r="BG7" s="24">
        <v>5930.23</v>
      </c>
      <c r="BH7" s="24">
        <v>5341.95</v>
      </c>
      <c r="BI7" s="24">
        <v>4093.2</v>
      </c>
      <c r="BJ7" s="24">
        <v>3887.39</v>
      </c>
      <c r="BK7" s="24">
        <v>982.29</v>
      </c>
      <c r="BL7" s="24">
        <v>789.46</v>
      </c>
      <c r="BM7" s="24">
        <v>826.83</v>
      </c>
      <c r="BN7" s="24">
        <v>867.83</v>
      </c>
      <c r="BO7" s="24">
        <v>791.76</v>
      </c>
      <c r="BP7" s="24">
        <v>786.37</v>
      </c>
      <c r="BQ7" s="24">
        <v>29.82</v>
      </c>
      <c r="BR7" s="24">
        <v>26.52</v>
      </c>
      <c r="BS7" s="24">
        <v>30.87</v>
      </c>
      <c r="BT7" s="24">
        <v>40.07</v>
      </c>
      <c r="BU7" s="24">
        <v>21.14</v>
      </c>
      <c r="BV7" s="24">
        <v>41.25</v>
      </c>
      <c r="BW7" s="24">
        <v>57.77</v>
      </c>
      <c r="BX7" s="24">
        <v>57.31</v>
      </c>
      <c r="BY7" s="24">
        <v>57.08</v>
      </c>
      <c r="BZ7" s="24">
        <v>56.26</v>
      </c>
      <c r="CA7" s="24">
        <v>60.65</v>
      </c>
      <c r="CB7" s="24">
        <v>463.35</v>
      </c>
      <c r="CC7" s="24">
        <v>521.05999999999995</v>
      </c>
      <c r="CD7" s="24">
        <v>448.98</v>
      </c>
      <c r="CE7" s="24">
        <v>438.87</v>
      </c>
      <c r="CF7" s="24">
        <v>845.64</v>
      </c>
      <c r="CG7" s="24">
        <v>334.48</v>
      </c>
      <c r="CH7" s="24">
        <v>274.35000000000002</v>
      </c>
      <c r="CI7" s="24">
        <v>273.52</v>
      </c>
      <c r="CJ7" s="24">
        <v>274.99</v>
      </c>
      <c r="CK7" s="24">
        <v>282.08999999999997</v>
      </c>
      <c r="CL7" s="24">
        <v>256.97000000000003</v>
      </c>
      <c r="CM7" s="24">
        <v>35.71</v>
      </c>
      <c r="CN7" s="24">
        <v>36.61</v>
      </c>
      <c r="CO7" s="24">
        <v>37.5</v>
      </c>
      <c r="CP7" s="24">
        <v>40.479999999999997</v>
      </c>
      <c r="CQ7" s="24">
        <v>40.18</v>
      </c>
      <c r="CR7" s="24">
        <v>40.93</v>
      </c>
      <c r="CS7" s="24">
        <v>50.68</v>
      </c>
      <c r="CT7" s="24">
        <v>50.14</v>
      </c>
      <c r="CU7" s="24">
        <v>54.83</v>
      </c>
      <c r="CV7" s="24">
        <v>66.53</v>
      </c>
      <c r="CW7" s="24">
        <v>61.14</v>
      </c>
      <c r="CX7" s="24">
        <v>76.64</v>
      </c>
      <c r="CY7" s="24">
        <v>78.180000000000007</v>
      </c>
      <c r="CZ7" s="24">
        <v>78.34</v>
      </c>
      <c r="DA7" s="24">
        <v>74.89</v>
      </c>
      <c r="DB7" s="24">
        <v>80.95</v>
      </c>
      <c r="DC7" s="24">
        <v>62.73</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2023-01-12T23:59:13Z</dcterms:created>
  <dcterms:modified xsi:type="dcterms:W3CDTF">2023-02-08T10:31:53Z</dcterms:modified>
  <cp:category/>
</cp:coreProperties>
</file>