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asu\Desktop\"/>
    </mc:Choice>
  </mc:AlternateContent>
  <xr:revisionPtr revIDLastSave="0" documentId="8_{C65E9464-DED1-46C0-A0A2-468609D4E07A}" xr6:coauthVersionLast="36" xr6:coauthVersionMax="36" xr10:uidLastSave="{00000000-0000-0000-0000-000000000000}"/>
  <workbookProtection workbookAlgorithmName="SHA-512" workbookHashValue="56wLLfosDugYUPx98rJmkxW7Z9LoTCI3+FeqGGVF38FzRF92UDhO1NjW2wsCH+nqABn6o9d7p/7th73qP93GPQ==" workbookSaltValue="w8noaA12K+4O5Yr4QQa22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BB10" i="4"/>
  <c r="AT10" i="4"/>
  <c r="AL10" i="4"/>
  <c r="W10" i="4"/>
  <c r="I10" i="4"/>
  <c r="B10" i="4"/>
  <c r="AL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<sst xmlns="http://schemas.openxmlformats.org/spreadsheetml/2006/main" count="228" uniqueCount="115">
  <si>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</si>
  <si>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</si>
  <si>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</si>
  <si>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</si>
  <si>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</si>
  <si>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</si>
  <si>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</si>
  <si>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</si>
  <si>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</si>
  <si>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</si>
  <si>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</si>
  <si>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</si>
  <si>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</si>
  <si>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</si>
  <si>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</si>
  <si>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</si>
  <si>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</si>
  <si>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</si>
  <si>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</si>
  <si>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</si>
  <si>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</si>
  <si>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</si>
  <si>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</si>
  <si>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</si>
  <si>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</si>
  <si>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</si>
  <si>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</si>
  <si>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</si>
  <si>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</si>
  <si>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</si>
  <si>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</si>
  <si>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</si>
  <si>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</si>
  <si>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</si>
  <si>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</si>
  <si>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</si>
  <si>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</si>
  <si>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</si>
  <si>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</si>
  <si>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</si>
  <si>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</si>
  <si>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</si>
  <si>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</si>
  <si>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</si>
  <si>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</si>
  <si>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</si>
  <si>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</si>
  <si>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</si>
  <si>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</si>
  <si>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</si>
  <si>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</si>
  <si>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</si>
  <si>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</si>
  <si>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</si>
  <si>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</si>
  <si>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</si>
  <si>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</si>
  <si>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</si>
  <si>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</si>
  <si>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</si>
  <si>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</si>
  <si>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</si>
  <si>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</si>
  <si>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</si>
  <si>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</si>
  <si>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</si>
  <si>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</si>
  <si>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</si>
  <si>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</si>
  <si>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</si>
  <si>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</si>
  <si>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</si>
  <si>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</si>
  <si>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</si>
  <si>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</si>
  <si>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</si>
  <si>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</si>
  <si>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</si>
  <si>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</si>
  <si>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</si>
  <si>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</si>
  <si>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</si>
  <si>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</si>
  <si>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</si>
  <si>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</si>
  <si>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</si>
  <si>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</si>
  <si>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</si>
  <si>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</si>
  <si>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</si>
  <si>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</si>
  <si>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</si>
  <si>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</si>
  <si>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</si>
  <si>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</si>
  <si>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</si>
  <si>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</si>
  <si>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</si>
  <si>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</si>
  <si>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</si>
  <si>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</si>
  <si>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</si>
  <si>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</si>
  <si>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</si>
  <si>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</si>
  <si>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</si>
  <si>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</si>
  <si>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</si>
  <si>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</si>
  <si>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</si>
  <si>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</si>
  <si>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</si>
  <si>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【現状分析】
①有形固定資産減価償却率について、全国平均値及び類似団体平均値を上回っており、また、数値も年々増加しているため、法定耐用年数に近い施設等が多く存在していることがわかる。
②管路経年化率について、40年を超えた管路が総延長の約26％存在しており、年々増加している。また、全国平均値及び類似団体平均値よりも高い比率であり、管路の老朽化が顕著である。
③管路更新率について、施設の更新事業の方を優先的に実施しているため、ここ数年、管路更新事業については実施していない状態である。
【課題分析】
法定耐用年数を超えている又は法定耐用年数に近い施設の統廃合・改修や配水管等の長寿命化を図り、適切な資産管理を行っていく必要がある。</t>
    <phoneticPr fontId="4"/>
  </si>
  <si>
    <t>経営の健全性・効率性については、施設利用率・有収率の項目が下回っており、その他の項目については、上回っている状況であある。
施設利用率を増加させるためには、遊休状態の施設への対応方法に関する検討を進めていく必要がある。
また、有収率向上対策として令和元年度から漏水箇所を特定するための調査を実施していることにより、数値はほぼ横ばいで推移している。
施設や管路の老朽化については、法定耐用年数に近い管路等の更新ができていない現状であるため、また老朽化等により配水管・送水管内で漏水が起こっているため、令和元年度より漏水調査に力を入れ令和3年度も有収率向上に努めている。
現在、人口が減少傾向であり、併せて施設等の老朽化についても進んでいくため、計画的に施設や管路の更新をしていくためにも、今後は水道ビジョンやアセットマネジメント（資産管理）を含めた計画の策定・見直し・改定を行い、適切な水道事業運営を行っていく必要がある。今後はさらなる経費の節減、漏水調査等の継続実施や水道料金の改定も視野に入れた検討を行っていく。</t>
    <rPh sb="54" eb="56">
      <t>ジョウキョウ</t>
    </rPh>
    <rPh sb="407" eb="409">
      <t>コンゴスイドウシサンカンリフクケイカクサクテイミナオカイテイオコナウエランカダイブンセキゼンタイソウカツキサイ</t>
    </rPh>
    <phoneticPr fontId="4"/>
  </si>
  <si>
    <t xml:space="preserve">【現状分析】
①経常収支比率については、現在のところ問題はないと思われる。
②累積欠損金比率については、直近10年間では欠損金が発生していない。
③流動比率については、年々増加傾向にはある。
④企業債残高対給水収益比率については、給水収益は前年度より約1,700千円減少した。企業債残高については減少傾向にあるため、前年度より数値が改善している。
⑤料金回収率について、適切な料金回収ができている。
⑥給水原価について、低い原価を保っている。
⑦施設利用率については、人口の減少と遊休状態の施設があるためだと考えられる。
⑧有収率については、令和元年度から漏水調査を独自に実施し、令和3年度も継続して行っている。また修繕等の対応を行っており対策は講じている。
【課題分析】
人口が減少傾向であるが大口事業者の需要は高まっている。給水収益が前年度より減少した要因として考えられるのが人口減少の影響と住民の節水意識の向上の影響と思われる。
</t>
    <rPh sb="1" eb="3">
      <t>ゲンジョウ</t>
    </rPh>
    <rPh sb="3" eb="5">
      <t>ブンセキ</t>
    </rPh>
    <rPh sb="8" eb="10">
      <t>ケイジョウ</t>
    </rPh>
    <rPh sb="10" eb="12">
      <t>シュウシ</t>
    </rPh>
    <rPh sb="12" eb="14">
      <t>ヒリツ</t>
    </rPh>
    <rPh sb="20" eb="22">
      <t>ゲンザイ</t>
    </rPh>
    <rPh sb="26" eb="28">
      <t>モンダイ</t>
    </rPh>
    <rPh sb="32" eb="33">
      <t>オモ</t>
    </rPh>
    <rPh sb="74" eb="76">
      <t>リュウドウ</t>
    </rPh>
    <rPh sb="76" eb="78">
      <t>ヒリツ</t>
    </rPh>
    <rPh sb="115" eb="117">
      <t>キュウスイ</t>
    </rPh>
    <rPh sb="117" eb="119">
      <t>シュウエキ</t>
    </rPh>
    <rPh sb="133" eb="135">
      <t>ゲンショウ</t>
    </rPh>
    <rPh sb="158" eb="159">
      <t>ゼン</t>
    </rPh>
    <rPh sb="212" eb="214">
      <t>ゲンカ</t>
    </rPh>
    <rPh sb="215" eb="216">
      <t>タモ</t>
    </rPh>
    <rPh sb="271" eb="273">
      <t>レイワ</t>
    </rPh>
    <rPh sb="273" eb="274">
      <t>モト</t>
    </rPh>
    <rPh sb="274" eb="276">
      <t>ネンド</t>
    </rPh>
    <rPh sb="278" eb="280">
      <t>ロウスイ</t>
    </rPh>
    <rPh sb="280" eb="282">
      <t>チョウサ</t>
    </rPh>
    <rPh sb="283" eb="285">
      <t>ドクジ</t>
    </rPh>
    <rPh sb="286" eb="288">
      <t>ジッシ</t>
    </rPh>
    <rPh sb="296" eb="298">
      <t>ケイゾク</t>
    </rPh>
    <rPh sb="300" eb="301">
      <t>オコナ</t>
    </rPh>
    <rPh sb="350" eb="352">
      <t>オオクチ</t>
    </rPh>
    <rPh sb="352" eb="355">
      <t>ジギョウシャ</t>
    </rPh>
    <rPh sb="356" eb="358">
      <t>ジュヨウ</t>
    </rPh>
    <rPh sb="359" eb="360">
      <t>タカ</t>
    </rPh>
    <rPh sb="366" eb="368">
      <t>キュウスイ</t>
    </rPh>
    <rPh sb="368" eb="370">
      <t>シュウエキ</t>
    </rPh>
    <rPh sb="371" eb="374">
      <t>ゼンネンド</t>
    </rPh>
    <rPh sb="376" eb="378">
      <t>ゲンショウ</t>
    </rPh>
    <rPh sb="380" eb="382">
      <t>ヨウイン</t>
    </rPh>
    <rPh sb="385" eb="386">
      <t>カンガ</t>
    </rPh>
    <rPh sb="397" eb="399">
      <t>エイキョウ</t>
    </rPh>
    <rPh sb="400" eb="402">
      <t>ジュウミン</t>
    </rPh>
    <rPh sb="403" eb="405">
      <t>セッスイ</t>
    </rPh>
    <rPh sb="405" eb="407">
      <t>イシキ</t>
    </rPh>
    <rPh sb="408" eb="410">
      <t>コウジョウ</t>
    </rPh>
    <rPh sb="411" eb="413">
      <t>エイキョウ</t>
    </rPh>
    <rPh sb="414" eb="41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</si>
</sst>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3-463B-B1E2-86D613026F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4303-463B-B1E2-86D613026F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45.87</c:v>
                </c:pt>
                <c:pt idx="1">
                  <c:v>47.85</c:v>
                </c:pt>
                <c:pt idx="2">
                  <c:v>42.2</c:v>
                </c:pt>
                <c:pt idx="3">
                  <c:v>42.76</c:v>
                </c:pt>
                <c:pt idx="4">
                  <c:v>42.84</c:v>
                </c:pt>
              </c:numCache>
            </c:numRef>
          </c:val>
          <c:extLst>
            <c:ext xmlns:c16="http://schemas.microsoft.com/office/drawing/2014/chart" uri="{C3380CC4-5D6E-409C-BE32-E72D297353CC}">
              <c16:uniqueId val="{00000000-1BEF-4A46-9948-591E0AF267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1BEF-4A46-9948-591E0AF267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70.62</c:v>
                </c:pt>
                <c:pt idx="1">
                  <c:v>67.39</c:v>
                </c:pt>
                <c:pt idx="2">
                  <c:v>77.81</c:v>
                </c:pt>
                <c:pt idx="3">
                  <c:v>76.7</c:v>
                </c:pt>
                <c:pt idx="4">
                  <c:v>75.97</c:v>
                </c:pt>
              </c:numCache>
            </c:numRef>
          </c:val>
          <c:extLst>
            <c:ext xmlns:c16="http://schemas.microsoft.com/office/drawing/2014/chart" uri="{C3380CC4-5D6E-409C-BE32-E72D297353CC}">
              <c16:uniqueId val="{00000000-4A03-4912-B77A-159745B76D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4A03-4912-B77A-159745B76D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116.81</c:v>
                </c:pt>
                <c:pt idx="1">
                  <c:v>111.47</c:v>
                </c:pt>
                <c:pt idx="2">
                  <c:v>113.88</c:v>
                </c:pt>
                <c:pt idx="3">
                  <c:v>112.47</c:v>
                </c:pt>
                <c:pt idx="4">
                  <c:v>115.78</c:v>
                </c:pt>
              </c:numCache>
            </c:numRef>
          </c:val>
          <c:extLst>
            <c:ext xmlns:c16="http://schemas.microsoft.com/office/drawing/2014/chart" uri="{C3380CC4-5D6E-409C-BE32-E72D297353CC}">
              <c16:uniqueId val="{00000000-E80E-4B6E-BE50-1181C695B7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E80E-4B6E-BE50-1181C695B7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56.1</c:v>
                </c:pt>
                <c:pt idx="1">
                  <c:v>57.4</c:v>
                </c:pt>
                <c:pt idx="2">
                  <c:v>59.01</c:v>
                </c:pt>
                <c:pt idx="3">
                  <c:v>60.78</c:v>
                </c:pt>
                <c:pt idx="4">
                  <c:v>62</c:v>
                </c:pt>
              </c:numCache>
            </c:numRef>
          </c:val>
          <c:extLst>
            <c:ext xmlns:c16="http://schemas.microsoft.com/office/drawing/2014/chart" uri="{C3380CC4-5D6E-409C-BE32-E72D297353CC}">
              <c16:uniqueId val="{00000000-386C-43E8-A619-749A6AC0B6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386C-43E8-A619-749A6AC0B6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10.050000000000001</c:v>
                </c:pt>
                <c:pt idx="1">
                  <c:v>14.52</c:v>
                </c:pt>
                <c:pt idx="2">
                  <c:v>22.32</c:v>
                </c:pt>
                <c:pt idx="3">
                  <c:v>26.04</c:v>
                </c:pt>
                <c:pt idx="4">
                  <c:v>28.62</c:v>
                </c:pt>
              </c:numCache>
            </c:numRef>
          </c:val>
          <c:extLst>
            <c:ext xmlns:c16="http://schemas.microsoft.com/office/drawing/2014/chart" uri="{C3380CC4-5D6E-409C-BE32-E72D297353CC}">
              <c16:uniqueId val="{00000000-7AFC-408E-9E13-1D624426D1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7AFC-408E-9E13-1D624426D1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4-40D6-AB05-4F5E245C13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D604-40D6-AB05-4F5E245C13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252.44</c:v>
                </c:pt>
                <c:pt idx="1">
                  <c:v>256.83</c:v>
                </c:pt>
                <c:pt idx="2">
                  <c:v>260.16000000000003</c:v>
                </c:pt>
                <c:pt idx="3">
                  <c:v>264.62</c:v>
                </c:pt>
                <c:pt idx="4">
                  <c:v>296.92</c:v>
                </c:pt>
              </c:numCache>
            </c:numRef>
          </c:val>
          <c:extLst>
            <c:ext xmlns:c16="http://schemas.microsoft.com/office/drawing/2014/chart" uri="{C3380CC4-5D6E-409C-BE32-E72D297353CC}">
              <c16:uniqueId val="{00000000-13B9-40AA-943B-D28C73AD1D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3B9-40AA-943B-D28C73AD1D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516.20000000000005</c:v>
                </c:pt>
                <c:pt idx="1">
                  <c:v>495.27</c:v>
                </c:pt>
                <c:pt idx="2">
                  <c:v>452.68</c:v>
                </c:pt>
                <c:pt idx="3">
                  <c:v>418.06</c:v>
                </c:pt>
                <c:pt idx="4">
                  <c:v>403.4</c:v>
                </c:pt>
              </c:numCache>
            </c:numRef>
          </c:val>
          <c:extLst>
            <c:ext xmlns:c16="http://schemas.microsoft.com/office/drawing/2014/chart" uri="{C3380CC4-5D6E-409C-BE32-E72D297353CC}">
              <c16:uniqueId val="{00000000-F626-401B-BC5B-363240BF0A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F626-401B-BC5B-363240BF0A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115.72</c:v>
                </c:pt>
                <c:pt idx="1">
                  <c:v>110.67</c:v>
                </c:pt>
                <c:pt idx="2">
                  <c:v>113.08</c:v>
                </c:pt>
                <c:pt idx="3">
                  <c:v>111.21</c:v>
                </c:pt>
                <c:pt idx="4">
                  <c:v>111.84</c:v>
                </c:pt>
              </c:numCache>
            </c:numRef>
          </c:val>
          <c:extLst>
            <c:ext xmlns:c16="http://schemas.microsoft.com/office/drawing/2014/chart" uri="{C3380CC4-5D6E-409C-BE32-E72D297353CC}">
              <c16:uniqueId val="{00000000-7D06-43A9-8728-9F4DCE230A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D06-43A9-8728-9F4DCE230A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145.87</c:v>
                </c:pt>
                <c:pt idx="1">
                  <c:v>153.57</c:v>
                </c:pt>
                <c:pt idx="2">
                  <c:v>150.9</c:v>
                </c:pt>
                <c:pt idx="3">
                  <c:v>153.5</c:v>
                </c:pt>
                <c:pt idx="4">
                  <c:v>152.66</c:v>
                </c:pt>
              </c:numCache>
            </c:numRef>
          </c:val>
          <c:extLst>
            <c:ext xmlns:c16="http://schemas.microsoft.com/office/drawing/2014/chart" uri="{C3380CC4-5D6E-409C-BE32-E72D297353CC}">
              <c16:uniqueId val="{00000000-CA5F-4CA3-A119-6A3F7E53DB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CA5F-4CA3-A119-6A3F7E53DB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野辺地町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12646</v>
      </c>
      <c r="AM8" s="69"/>
      <c r="AN8" s="69"/>
      <c r="AO8" s="69"/>
      <c r="AP8" s="69"/>
      <c r="AQ8" s="69"/>
      <c r="AR8" s="69"/>
      <c r="AS8" s="69"/>
      <c r="AT8" s="37">
        <f>データ!$S$6</f>
        <v>81.680000000000007</v>
      </c>
      <c r="AU8" s="38"/>
      <c r="AV8" s="38"/>
      <c r="AW8" s="38"/>
      <c r="AX8" s="38"/>
      <c r="AY8" s="38"/>
      <c r="AZ8" s="38"/>
      <c r="BA8" s="38"/>
      <c r="BB8" s="58">
        <f>データ!$T$6</f>
        <v>154.82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57.63</v>
      </c>
      <c r="J10" s="38"/>
      <c r="K10" s="38"/>
      <c r="L10" s="38"/>
      <c r="M10" s="38"/>
      <c r="N10" s="38"/>
      <c r="O10" s="68"/>
      <c r="P10" s="58">
        <f>データ!$P$6</f>
        <v>99.54</v>
      </c>
      <c r="Q10" s="58"/>
      <c r="R10" s="58"/>
      <c r="S10" s="58"/>
      <c r="T10" s="58"/>
      <c r="U10" s="58"/>
      <c r="V10" s="58"/>
      <c r="W10" s="69">
        <f>データ!$Q$6</f>
        <v>3080</v>
      </c>
      <c r="X10" s="69"/>
      <c r="Y10" s="69"/>
      <c r="Z10" s="69"/>
      <c r="AA10" s="69"/>
      <c r="AB10" s="69"/>
      <c r="AC10" s="69"/>
      <c r="AD10" s="2"/>
      <c r="AE10" s="2"/>
      <c r="AF10" s="2"/>
      <c r="AG10" s="2"/>
      <c r="AH10" s="2"/>
      <c r="AI10" s="2"/>
      <c r="AJ10" s="2"/>
      <c r="AK10" s="2"/>
      <c r="AL10" s="69">
        <f>データ!$U$6</f>
        <v>12468</v>
      </c>
      <c r="AM10" s="69"/>
      <c r="AN10" s="69"/>
      <c r="AO10" s="69"/>
      <c r="AP10" s="69"/>
      <c r="AQ10" s="69"/>
      <c r="AR10" s="69"/>
      <c r="AS10" s="69"/>
      <c r="AT10" s="37">
        <f>データ!$V$6</f>
        <v>24.16</v>
      </c>
      <c r="AU10" s="38"/>
      <c r="AV10" s="38"/>
      <c r="AW10" s="38"/>
      <c r="AX10" s="38"/>
      <c r="AY10" s="38"/>
      <c r="AZ10" s="38"/>
      <c r="BA10" s="38"/>
      <c r="BB10" s="58">
        <f>データ!$W$6</f>
        <v>516.05999999999995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0Lq5H1H2216VzVzVMdDpoQiyLYA5+j2hGYu6JEQaozOAwj/M3bpNP/Kt7eG6DfNpSIGn6y8AebKZj/BRX8qNA==" saltValue="zyf9ziR8tsjO2bMjcGiW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24015</v>
      </c>
      <c r="D6" s="20">
        <f t="shared" si="3"/>
        <v>46</v>
      </c>
      <c r="E6" s="20">
        <f t="shared" si="3"/>
        <v>1</v>
      </c>
      <c r="F6" s="20">
        <f t="shared" si="3"/>
        <v>0</v>
      </c>
      <c r="G6" s="20">
        <f t="shared" si="3"/>
        <v>1</v>
      </c>
      <c r="H6" s="20" t="str">
        <f t="shared" si="3"/>
        <v>青森県　野辺地町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57.63</v>
      </c>
      <c r="P6" s="21">
        <f t="shared" si="3"/>
        <v>99.54</v>
      </c>
      <c r="Q6" s="21">
        <f t="shared" si="3"/>
        <v>3080</v>
      </c>
      <c r="R6" s="21">
        <f t="shared" si="3"/>
        <v>12646</v>
      </c>
      <c r="S6" s="21">
        <f t="shared" si="3"/>
        <v>81.680000000000007</v>
      </c>
      <c r="T6" s="21">
        <f t="shared" si="3"/>
        <v>154.82</v>
      </c>
      <c r="U6" s="21">
        <f t="shared" si="3"/>
        <v>12468</v>
      </c>
      <c r="V6" s="21">
        <f t="shared" si="3"/>
        <v>24.16</v>
      </c>
      <c r="W6" s="21">
        <f t="shared" si="3"/>
        <v>516.05999999999995</v>
      </c>
      <c r="X6" s="22">
        <f>IF(X7="",NA(),X7)</f>
        <v>116.81</v>
      </c>
      <c r="Y6" s="22">
        <f t="shared" ref="Y6:AG6" si="4">IF(Y7="",NA(),Y7)</f>
        <v>111.47</v>
      </c>
      <c r="Z6" s="22">
        <f t="shared" si="4"/>
        <v>113.88</v>
      </c>
      <c r="AA6" s="22">
        <f t="shared" si="4"/>
        <v>112.47</v>
      </c>
      <c r="AB6" s="22">
        <f t="shared" si="4"/>
        <v>115.78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252.44</v>
      </c>
      <c r="AU6" s="22">
        <f t="shared" ref="AU6:BC6" si="6">IF(AU7="",NA(),AU7)</f>
        <v>256.83</v>
      </c>
      <c r="AV6" s="22">
        <f t="shared" si="6"/>
        <v>260.16000000000003</v>
      </c>
      <c r="AW6" s="22">
        <f t="shared" si="6"/>
        <v>264.62</v>
      </c>
      <c r="AX6" s="22">
        <f t="shared" si="6"/>
        <v>296.92</v>
      </c>
      <c r="AY6" s="22">
        <f t="shared" si="6"/>
        <v>355.27</v>
      </c>
      <c r="AZ6" s="22">
        <f t="shared" si="6"/>
        <v>359.7</v>
      </c>
      <c r="BA6" s="22">
        <f t="shared" si="6"/>
        <v>362.93</v>
      </c>
      <c r="BB6" s="22">
        <f t="shared" si="6"/>
        <v>371.81</v>
      </c>
      <c r="BC6" s="22">
        <f t="shared" si="6"/>
        <v>384.23</v>
      </c>
      <c r="BD6" s="21" t="str">
        <f>IF(BD7="","",IF(BD7="-","【-】","【"&amp;SUBSTITUTE(TEXT(BD7,"#,##0.00"),"-","△")&amp;"】"))</f>
        <v>【261.51】</v>
      </c>
      <c r="BE6" s="22">
        <f>IF(BE7="",NA(),BE7)</f>
        <v>516.20000000000005</v>
      </c>
      <c r="BF6" s="22">
        <f t="shared" ref="BF6:BN6" si="7">IF(BF7="",NA(),BF7)</f>
        <v>495.27</v>
      </c>
      <c r="BG6" s="22">
        <f t="shared" si="7"/>
        <v>452.68</v>
      </c>
      <c r="BH6" s="22">
        <f t="shared" si="7"/>
        <v>418.06</v>
      </c>
      <c r="BI6" s="22">
        <f t="shared" si="7"/>
        <v>403.4</v>
      </c>
      <c r="BJ6" s="22">
        <f t="shared" si="7"/>
        <v>458.27</v>
      </c>
      <c r="BK6" s="22">
        <f t="shared" si="7"/>
        <v>447.01</v>
      </c>
      <c r="BL6" s="22">
        <f t="shared" si="7"/>
        <v>439.05</v>
      </c>
      <c r="BM6" s="22">
        <f t="shared" si="7"/>
        <v>465.85</v>
      </c>
      <c r="BN6" s="22">
        <f t="shared" si="7"/>
        <v>439.43</v>
      </c>
      <c r="BO6" s="21" t="str">
        <f>IF(BO7="","",IF(BO7="-","【-】","【"&amp;SUBSTITUTE(TEXT(BO7,"#,##0.00"),"-","△")&amp;"】"))</f>
        <v>【265.16】</v>
      </c>
      <c r="BP6" s="22">
        <f>IF(BP7="",NA(),BP7)</f>
        <v>115.72</v>
      </c>
      <c r="BQ6" s="22">
        <f t="shared" ref="BQ6:BY6" si="8">IF(BQ7="",NA(),BQ7)</f>
        <v>110.67</v>
      </c>
      <c r="BR6" s="22">
        <f t="shared" si="8"/>
        <v>113.08</v>
      </c>
      <c r="BS6" s="22">
        <f t="shared" si="8"/>
        <v>111.21</v>
      </c>
      <c r="BT6" s="22">
        <f t="shared" si="8"/>
        <v>111.84</v>
      </c>
      <c r="BU6" s="22">
        <f t="shared" si="8"/>
        <v>96.77</v>
      </c>
      <c r="BV6" s="22">
        <f t="shared" si="8"/>
        <v>95.81</v>
      </c>
      <c r="BW6" s="22">
        <f t="shared" si="8"/>
        <v>95.26</v>
      </c>
      <c r="BX6" s="22">
        <f t="shared" si="8"/>
        <v>92.39</v>
      </c>
      <c r="BY6" s="22">
        <f t="shared" si="8"/>
        <v>94.41</v>
      </c>
      <c r="BZ6" s="21" t="str">
        <f>IF(BZ7="","",IF(BZ7="-","【-】","【"&amp;SUBSTITUTE(TEXT(BZ7,"#,##0.00"),"-","△")&amp;"】"))</f>
        <v>【102.35】</v>
      </c>
      <c r="CA6" s="22">
        <f>IF(CA7="",NA(),CA7)</f>
        <v>145.87</v>
      </c>
      <c r="CB6" s="22">
        <f t="shared" ref="CB6:CJ6" si="9">IF(CB7="",NA(),CB7)</f>
        <v>153.57</v>
      </c>
      <c r="CC6" s="22">
        <f t="shared" si="9"/>
        <v>150.9</v>
      </c>
      <c r="CD6" s="22">
        <f t="shared" si="9"/>
        <v>153.5</v>
      </c>
      <c r="CE6" s="22">
        <f t="shared" si="9"/>
        <v>152.66</v>
      </c>
      <c r="CF6" s="22">
        <f t="shared" si="9"/>
        <v>187.18</v>
      </c>
      <c r="CG6" s="22">
        <f t="shared" si="9"/>
        <v>189.58</v>
      </c>
      <c r="CH6" s="22">
        <f t="shared" si="9"/>
        <v>192.82</v>
      </c>
      <c r="CI6" s="22">
        <f t="shared" si="9"/>
        <v>192.98</v>
      </c>
      <c r="CJ6" s="22">
        <f t="shared" si="9"/>
        <v>192.13</v>
      </c>
      <c r="CK6" s="21" t="str">
        <f>IF(CK7="","",IF(CK7="-","【-】","【"&amp;SUBSTITUTE(TEXT(CK7,"#,##0.00"),"-","△")&amp;"】"))</f>
        <v>【167.74】</v>
      </c>
      <c r="CL6" s="22">
        <f>IF(CL7="",NA(),CL7)</f>
        <v>45.87</v>
      </c>
      <c r="CM6" s="22">
        <f t="shared" ref="CM6:CU6" si="10">IF(CM7="",NA(),CM7)</f>
        <v>47.85</v>
      </c>
      <c r="CN6" s="22">
        <f t="shared" si="10"/>
        <v>42.2</v>
      </c>
      <c r="CO6" s="22">
        <f t="shared" si="10"/>
        <v>42.76</v>
      </c>
      <c r="CP6" s="22">
        <f t="shared" si="10"/>
        <v>42.84</v>
      </c>
      <c r="CQ6" s="22">
        <f t="shared" si="10"/>
        <v>55.88</v>
      </c>
      <c r="CR6" s="22">
        <f t="shared" si="10"/>
        <v>55.22</v>
      </c>
      <c r="CS6" s="22">
        <f t="shared" si="10"/>
        <v>54.05</v>
      </c>
      <c r="CT6" s="22">
        <f t="shared" si="10"/>
        <v>54.43</v>
      </c>
      <c r="CU6" s="22">
        <f t="shared" si="10"/>
        <v>53.87</v>
      </c>
      <c r="CV6" s="21" t="str">
        <f>IF(CV7="","",IF(CV7="-","【-】","【"&amp;SUBSTITUTE(TEXT(CV7,"#,##0.00"),"-","△")&amp;"】"))</f>
        <v>【60.29】</v>
      </c>
      <c r="CW6" s="22">
        <f>IF(CW7="",NA(),CW7)</f>
        <v>70.62</v>
      </c>
      <c r="CX6" s="22">
        <f t="shared" ref="CX6:DF6" si="11">IF(CX7="",NA(),CX7)</f>
        <v>67.39</v>
      </c>
      <c r="CY6" s="22">
        <f t="shared" si="11"/>
        <v>77.81</v>
      </c>
      <c r="CZ6" s="22">
        <f t="shared" si="11"/>
        <v>76.7</v>
      </c>
      <c r="DA6" s="22">
        <f t="shared" si="11"/>
        <v>75.97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56.1</v>
      </c>
      <c r="DI6" s="22">
        <f t="shared" ref="DI6:DQ6" si="12">IF(DI7="",NA(),DI7)</f>
        <v>57.4</v>
      </c>
      <c r="DJ6" s="22">
        <f t="shared" si="12"/>
        <v>59.01</v>
      </c>
      <c r="DK6" s="22">
        <f t="shared" si="12"/>
        <v>60.78</v>
      </c>
      <c r="DL6" s="22">
        <f t="shared" si="12"/>
        <v>62</v>
      </c>
      <c r="DM6" s="22">
        <f t="shared" si="12"/>
        <v>46.61</v>
      </c>
      <c r="DN6" s="22">
        <f t="shared" si="12"/>
        <v>47.97</v>
      </c>
      <c r="DO6" s="22">
        <f t="shared" si="12"/>
        <v>49.12</v>
      </c>
      <c r="DP6" s="22">
        <f t="shared" si="12"/>
        <v>49.39</v>
      </c>
      <c r="DQ6" s="22">
        <f t="shared" si="12"/>
        <v>50.75</v>
      </c>
      <c r="DR6" s="21" t="str">
        <f>IF(DR7="","",IF(DR7="-","【-】","【"&amp;SUBSTITUTE(TEXT(DR7,"#,##0.00"),"-","△")&amp;"】"))</f>
        <v>【50.88】</v>
      </c>
      <c r="DS6" s="22">
        <f>IF(DS7="",NA(),DS7)</f>
        <v>10.050000000000001</v>
      </c>
      <c r="DT6" s="22">
        <f t="shared" ref="DT6:EB6" si="13">IF(DT7="",NA(),DT7)</f>
        <v>14.52</v>
      </c>
      <c r="DU6" s="22">
        <f t="shared" si="13"/>
        <v>22.32</v>
      </c>
      <c r="DV6" s="22">
        <f t="shared" si="13"/>
        <v>26.04</v>
      </c>
      <c r="DW6" s="22">
        <f t="shared" si="13"/>
        <v>28.62</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24015</v>
      </c>
      <c r="D7" s="24">
        <v>46</v>
      </c>
      <c r="E7" s="24">
        <v>1</v>
      </c>
      <c r="F7" s="24">
        <v>0</v>
      </c>
      <c r="G7" s="24">
        <v>1</v>
      </c>
      <c r="H7" s="24" t="s">
        <v>93</v>
      </c>
      <c r="I7" s="24" t="s">
        <v>94</v>
      </c>
      <c r="J7" s="24" t="s">
        <v>95</v>
      </c>
      <c r="K7" s="24" t="s">
        <v>96</v>
      </c>
      <c r="L7" s="24" t="s">
        <v>97</v>
      </c>
      <c r="M7" s="24" t="s">
        <v>98</v>
      </c>
      <c r="N7" s="25" t="s">
        <v>99</v>
      </c>
      <c r="O7" s="25">
        <v>57.63</v>
      </c>
      <c r="P7" s="25">
        <v>99.54</v>
      </c>
      <c r="Q7" s="25">
        <v>3080</v>
      </c>
      <c r="R7" s="25">
        <v>12646</v>
      </c>
      <c r="S7" s="25">
        <v>81.680000000000007</v>
      </c>
      <c r="T7" s="25">
        <v>154.82</v>
      </c>
      <c r="U7" s="25">
        <v>12468</v>
      </c>
      <c r="V7" s="25">
        <v>24.16</v>
      </c>
      <c r="W7" s="25">
        <v>516.05999999999995</v>
      </c>
      <c r="X7" s="25">
        <v>116.81</v>
      </c>
      <c r="Y7" s="25">
        <v>111.47</v>
      </c>
      <c r="Z7" s="25">
        <v>113.88</v>
      </c>
      <c r="AA7" s="25">
        <v>112.47</v>
      </c>
      <c r="AB7" s="25">
        <v>115.78</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252.44</v>
      </c>
      <c r="AU7" s="25">
        <v>256.83</v>
      </c>
      <c r="AV7" s="25">
        <v>260.16000000000003</v>
      </c>
      <c r="AW7" s="25">
        <v>264.62</v>
      </c>
      <c r="AX7" s="25">
        <v>296.92</v>
      </c>
      <c r="AY7" s="25">
        <v>355.27</v>
      </c>
      <c r="AZ7" s="25">
        <v>359.7</v>
      </c>
      <c r="BA7" s="25">
        <v>362.93</v>
      </c>
      <c r="BB7" s="25">
        <v>371.81</v>
      </c>
      <c r="BC7" s="25">
        <v>384.23</v>
      </c>
      <c r="BD7" s="25">
        <v>261.51</v>
      </c>
      <c r="BE7" s="25">
        <v>516.20000000000005</v>
      </c>
      <c r="BF7" s="25">
        <v>495.27</v>
      </c>
      <c r="BG7" s="25">
        <v>452.68</v>
      </c>
      <c r="BH7" s="25">
        <v>418.06</v>
      </c>
      <c r="BI7" s="25">
        <v>403.4</v>
      </c>
      <c r="BJ7" s="25">
        <v>458.27</v>
      </c>
      <c r="BK7" s="25">
        <v>447.01</v>
      </c>
      <c r="BL7" s="25">
        <v>439.05</v>
      </c>
      <c r="BM7" s="25">
        <v>465.85</v>
      </c>
      <c r="BN7" s="25">
        <v>439.43</v>
      </c>
      <c r="BO7" s="25">
        <v>265.16000000000003</v>
      </c>
      <c r="BP7" s="25">
        <v>115.72</v>
      </c>
      <c r="BQ7" s="25">
        <v>110.67</v>
      </c>
      <c r="BR7" s="25">
        <v>113.08</v>
      </c>
      <c r="BS7" s="25">
        <v>111.21</v>
      </c>
      <c r="BT7" s="25">
        <v>111.84</v>
      </c>
      <c r="BU7" s="25">
        <v>96.77</v>
      </c>
      <c r="BV7" s="25">
        <v>95.81</v>
      </c>
      <c r="BW7" s="25">
        <v>95.26</v>
      </c>
      <c r="BX7" s="25">
        <v>92.39</v>
      </c>
      <c r="BY7" s="25">
        <v>94.41</v>
      </c>
      <c r="BZ7" s="25">
        <v>102.35</v>
      </c>
      <c r="CA7" s="25">
        <v>145.87</v>
      </c>
      <c r="CB7" s="25">
        <v>153.57</v>
      </c>
      <c r="CC7" s="25">
        <v>150.9</v>
      </c>
      <c r="CD7" s="25">
        <v>153.5</v>
      </c>
      <c r="CE7" s="25">
        <v>152.66</v>
      </c>
      <c r="CF7" s="25">
        <v>187.18</v>
      </c>
      <c r="CG7" s="25">
        <v>189.58</v>
      </c>
      <c r="CH7" s="25">
        <v>192.82</v>
      </c>
      <c r="CI7" s="25">
        <v>192.98</v>
      </c>
      <c r="CJ7" s="25">
        <v>192.13</v>
      </c>
      <c r="CK7" s="25">
        <v>167.74</v>
      </c>
      <c r="CL7" s="25">
        <v>45.87</v>
      </c>
      <c r="CM7" s="25">
        <v>47.85</v>
      </c>
      <c r="CN7" s="25">
        <v>42.2</v>
      </c>
      <c r="CO7" s="25">
        <v>42.76</v>
      </c>
      <c r="CP7" s="25">
        <v>42.84</v>
      </c>
      <c r="CQ7" s="25">
        <v>55.88</v>
      </c>
      <c r="CR7" s="25">
        <v>55.22</v>
      </c>
      <c r="CS7" s="25">
        <v>54.05</v>
      </c>
      <c r="CT7" s="25">
        <v>54.43</v>
      </c>
      <c r="CU7" s="25">
        <v>53.87</v>
      </c>
      <c r="CV7" s="25">
        <v>60.29</v>
      </c>
      <c r="CW7" s="25">
        <v>70.62</v>
      </c>
      <c r="CX7" s="25">
        <v>67.39</v>
      </c>
      <c r="CY7" s="25">
        <v>77.81</v>
      </c>
      <c r="CZ7" s="25">
        <v>76.7</v>
      </c>
      <c r="DA7" s="25">
        <v>75.97</v>
      </c>
      <c r="DB7" s="25">
        <v>80.989999999999995</v>
      </c>
      <c r="DC7" s="25">
        <v>80.930000000000007</v>
      </c>
      <c r="DD7" s="25">
        <v>80.510000000000005</v>
      </c>
      <c r="DE7" s="25">
        <v>79.44</v>
      </c>
      <c r="DF7" s="25">
        <v>79.489999999999995</v>
      </c>
      <c r="DG7" s="25">
        <v>90.12</v>
      </c>
      <c r="DH7" s="25">
        <v>56.1</v>
      </c>
      <c r="DI7" s="25">
        <v>57.4</v>
      </c>
      <c r="DJ7" s="25">
        <v>59.01</v>
      </c>
      <c r="DK7" s="25">
        <v>60.78</v>
      </c>
      <c r="DL7" s="25">
        <v>62</v>
      </c>
      <c r="DM7" s="25">
        <v>46.61</v>
      </c>
      <c r="DN7" s="25">
        <v>47.97</v>
      </c>
      <c r="DO7" s="25">
        <v>49.12</v>
      </c>
      <c r="DP7" s="25">
        <v>49.39</v>
      </c>
      <c r="DQ7" s="25">
        <v>50.75</v>
      </c>
      <c r="DR7" s="25">
        <v>50.88</v>
      </c>
      <c r="DS7" s="25">
        <v>10.050000000000001</v>
      </c>
      <c r="DT7" s="25">
        <v>14.52</v>
      </c>
      <c r="DU7" s="25">
        <v>22.32</v>
      </c>
      <c r="DV7" s="25">
        <v>26.04</v>
      </c>
      <c r="DW7" s="25">
        <v>28.62</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安村　英彦</cp:lastModifiedBy>
  <cp:lastPrinted>2023-01-27T04:49:22Z</cp:lastPrinted>
  <dcterms:created xsi:type="dcterms:W3CDTF">2022-12-01T00:52:27Z</dcterms:created>
  <dcterms:modified xsi:type="dcterms:W3CDTF">2023-01-27T04:49:45Z</dcterms:modified>
  <cp:category/>
</cp:coreProperties>
</file>