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経営比較分析表(鶴田町)\"/>
    </mc:Choice>
  </mc:AlternateContent>
  <xr:revisionPtr revIDLastSave="0" documentId="13_ncr:1_{B8CAB92B-15C6-4C85-AA2F-1E8DD7140616}" xr6:coauthVersionLast="44" xr6:coauthVersionMax="44" xr10:uidLastSave="{00000000-0000-0000-0000-000000000000}"/>
  <workbookProtection workbookAlgorithmName="SHA-512" workbookHashValue="sqDiUH+QGNDi3WgLBmaUKkbW9gOfJ3Wj3iBHgh9ryxjkEc37QmSZDDaoTDWiuv7GQtakbz5dsmkKEwzzh+9Nvw==" workbookSaltValue="sb3sjhwjknWA6ZiuGLJnsA==" workbookSpinCount="100000" lockStructure="1"/>
  <bookViews>
    <workbookView xWindow="-120" yWindow="-12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<sst xmlns="http://schemas.openxmlformats.org/spreadsheetml/2006/main" count="228" uniqueCount="115">
  <si>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</si>
  <si>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</si>
  <si>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</si>
  <si>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</si>
  <si>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</si>
  <si>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</si>
  <si>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</si>
  <si>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</si>
  <si>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</si>
  <si>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</si>
  <si>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</si>
  <si>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</si>
  <si>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</si>
  <si>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</si>
  <si>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</si>
  <si>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</si>
  <si>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</si>
  <si>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</si>
  <si>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</si>
  <si>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</si>
  <si>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</si>
  <si>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</si>
  <si>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</si>
  <si>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</si>
  <si>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</si>
  <si>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</si>
  <si>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</si>
  <si>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</si>
  <si>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</si>
  <si>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</si>
  <si>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</si>
  <si>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</si>
  <si>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</si>
  <si>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</si>
  <si>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</si>
  <si>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</si>
  <si>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</si>
  <si>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</si>
  <si>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</si>
  <si>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</si>
  <si>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</si>
  <si>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</si>
  <si>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</si>
  <si>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</si>
  <si>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</si>
  <si>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</si>
  <si>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</si>
  <si>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</si>
  <si>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</si>
  <si>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</si>
  <si>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</si>
  <si>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</si>
  <si>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</si>
  <si>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</si>
  <si>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</si>
  <si>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</si>
  <si>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</si>
  <si>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</si>
  <si>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</si>
  <si>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</si>
  <si>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</si>
  <si>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</si>
  <si>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</si>
  <si>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</si>
  <si>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</si>
  <si>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</si>
  <si>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</si>
  <si>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</si>
  <si>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</si>
  <si>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</si>
  <si>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</si>
  <si>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</si>
  <si>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</si>
  <si>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</si>
  <si>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</si>
  <si>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</si>
  <si>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</si>
  <si>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</si>
  <si>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</si>
  <si>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</si>
  <si>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</si>
  <si>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</si>
  <si>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</si>
  <si>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</si>
  <si>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</si>
  <si>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</si>
  <si>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</si>
  <si>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</si>
  <si>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</si>
  <si>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</si>
  <si>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</si>
  <si>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</si>
  <si>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</si>
  <si>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</si>
  <si>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</si>
  <si>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</si>
  <si>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</si>
  <si>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</si>
  <si>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</si>
  <si>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</si>
  <si>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</si>
  <si>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</si>
  <si>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</si>
  <si>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</si>
  <si>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</si>
  <si>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</si>
  <si>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</si>
  <si>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</si>
  <si>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</si>
  <si>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</si>
  <si>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</si>
  <si>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</si>
  <si>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町において、現時点では経営の健全性、効率性及については概ね良好と判断している。今後、人口減に伴う給水収益の減少等、厳しい財政状況が予想されることから、料金改定を含め、各指標を分析し対策を講じる必要がある。
　また、法定耐用年数を経過した管の布設替えの為、投資計画を見直し、更なる老朽管の更新をしていかなければならない。
　また、令和４年度に経営戦略の見直しをしており、今後は経営戦略にて策定した方針に基づき経営を進めていく。</t>
    <rPh sb="165" eb="167">
      <t>レイワ</t>
    </rPh>
    <rPh sb="185" eb="187">
      <t>コンゴ</t>
    </rPh>
    <rPh sb="188" eb="190">
      <t>ケイエイ</t>
    </rPh>
    <rPh sb="190" eb="192">
      <t>センリャク</t>
    </rPh>
    <rPh sb="194" eb="196">
      <t>サクテイ</t>
    </rPh>
    <rPh sb="198" eb="200">
      <t>ホウシン</t>
    </rPh>
    <rPh sb="201" eb="202">
      <t>モト</t>
    </rPh>
    <rPh sb="204" eb="206">
      <t>ケイエイ</t>
    </rPh>
    <rPh sb="207" eb="208">
      <t>スス</t>
    </rPh>
    <phoneticPr fontId="4"/>
  </si>
  <si>
    <t>「経常収支比率」に関して直近３年間は類似団体を上回っており、主な要因として給水量の増加であるが、一時的なものであると思われる。「企業債残高対給水収益比率」の大幅な減及び「料金回収率」の大幅な増に関しては令和２年度のコロナ感染症対策として料金の減額分を、一般会計からの繰入にて補填した事による給水収益によるものであり、令和３年度では令和元年度と同等となっている。
　「料金回収率」は、１００％を超えており、繰出基準外等の繰入等は行っておらず、料金収入等による財源の調達が適正に行われている。</t>
    <rPh sb="12" eb="14">
      <t>チョッキン</t>
    </rPh>
    <rPh sb="15" eb="17">
      <t>ネンカン</t>
    </rPh>
    <rPh sb="18" eb="20">
      <t>ルイジ</t>
    </rPh>
    <rPh sb="20" eb="22">
      <t>ダンタイ</t>
    </rPh>
    <rPh sb="23" eb="25">
      <t>ウワマワ</t>
    </rPh>
    <rPh sb="58" eb="59">
      <t>オモ</t>
    </rPh>
    <rPh sb="81" eb="82">
      <t>ゲン</t>
    </rPh>
    <rPh sb="95" eb="96">
      <t>ゾウ</t>
    </rPh>
    <rPh sb="101" eb="103">
      <t>レイワ</t>
    </rPh>
    <rPh sb="104" eb="106">
      <t>ネンド</t>
    </rPh>
    <rPh sb="118" eb="120">
      <t>リョウキン</t>
    </rPh>
    <rPh sb="123" eb="124">
      <t>ブン</t>
    </rPh>
    <rPh sb="137" eb="139">
      <t>ホテン</t>
    </rPh>
    <rPh sb="141" eb="142">
      <t>コト</t>
    </rPh>
    <rPh sb="145" eb="147">
      <t>キュウスイ</t>
    </rPh>
    <rPh sb="147" eb="149">
      <t>シュウエキ</t>
    </rPh>
    <rPh sb="158" eb="160">
      <t>レイワ</t>
    </rPh>
    <rPh sb="161" eb="163">
      <t>ネンド</t>
    </rPh>
    <rPh sb="165" eb="167">
      <t>レイワ</t>
    </rPh>
    <rPh sb="167" eb="170">
      <t>ガンネンド</t>
    </rPh>
    <rPh sb="171" eb="173">
      <t>ドウトウ</t>
    </rPh>
    <rPh sb="202" eb="203">
      <t>ク</t>
    </rPh>
    <rPh sb="203" eb="204">
      <t>ダ</t>
    </rPh>
    <rPh sb="204" eb="206">
      <t>キジュン</t>
    </rPh>
    <rPh sb="206" eb="207">
      <t>ガイ</t>
    </rPh>
    <rPh sb="207" eb="208">
      <t>トウ</t>
    </rPh>
    <rPh sb="209" eb="211">
      <t>クリイレ</t>
    </rPh>
    <rPh sb="211" eb="212">
      <t>トウ</t>
    </rPh>
    <rPh sb="213" eb="214">
      <t>オコナ</t>
    </rPh>
    <rPh sb="220" eb="222">
      <t>リョウキン</t>
    </rPh>
    <rPh sb="222" eb="224">
      <t>シュウニュウ</t>
    </rPh>
    <rPh sb="224" eb="225">
      <t>トウ</t>
    </rPh>
    <phoneticPr fontId="4"/>
  </si>
  <si>
    <r>
      <t>「管路経年化率」に関して、昭和50年代初頭に布設した管が法定耐用年数を経過し更新時期を迎えており類似団体より高い割合となっている。
　「管路更新率」は平成30年度まで農業集落排水の汚水管布設と同時施行していたため更新率が高くなっていたが、現在は水道管の単独施行となっており割合は低下したが、今後も</t>
    </r>
    <r>
      <rPr>
        <sz val="11"/>
        <rFont val="ＭＳ ゴシック"/>
        <family val="3"/>
        <charset val="128"/>
      </rPr>
      <t>継続して管路更新し、老朽管</t>
    </r>
    <r>
      <rPr>
        <sz val="11"/>
        <color theme="1"/>
        <rFont val="ＭＳ ゴシック"/>
        <family val="3"/>
        <charset val="128"/>
      </rPr>
      <t>の更新に努める。</t>
    </r>
    <rPh sb="19" eb="21">
      <t>ショトウ</t>
    </rPh>
    <rPh sb="75" eb="77">
      <t>ヘイセイ</t>
    </rPh>
    <rPh sb="79" eb="81">
      <t>ネンド</t>
    </rPh>
    <rPh sb="83" eb="85">
      <t>ノウギョウ</t>
    </rPh>
    <rPh sb="85" eb="87">
      <t>シュウラク</t>
    </rPh>
    <rPh sb="87" eb="89">
      <t>ハイスイ</t>
    </rPh>
    <rPh sb="90" eb="92">
      <t>オスイ</t>
    </rPh>
    <rPh sb="92" eb="93">
      <t>カン</t>
    </rPh>
    <rPh sb="93" eb="95">
      <t>フセツ</t>
    </rPh>
    <rPh sb="96" eb="98">
      <t>ドウジ</t>
    </rPh>
    <rPh sb="98" eb="100">
      <t>セコウ</t>
    </rPh>
    <rPh sb="106" eb="108">
      <t>コウシン</t>
    </rPh>
    <rPh sb="108" eb="109">
      <t>リツ</t>
    </rPh>
    <rPh sb="110" eb="111">
      <t>タカ</t>
    </rPh>
    <rPh sb="119" eb="121">
      <t>ゲンザイ</t>
    </rPh>
    <rPh sb="122" eb="124">
      <t>スイドウ</t>
    </rPh>
    <rPh sb="124" eb="125">
      <t>カン</t>
    </rPh>
    <rPh sb="126" eb="128">
      <t>タンドク</t>
    </rPh>
    <rPh sb="128" eb="130">
      <t>セコウ</t>
    </rPh>
    <rPh sb="136" eb="138">
      <t>ワリアイ</t>
    </rPh>
    <rPh sb="139" eb="141">
      <t>テイカ</t>
    </rPh>
    <rPh sb="145" eb="147">
      <t>コンゴ</t>
    </rPh>
    <rPh sb="148" eb="150">
      <t>ケイゾク</t>
    </rPh>
    <rPh sb="152" eb="154">
      <t>カンロ</t>
    </rPh>
    <rPh sb="154" eb="15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</si>
</sst>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1.33</c:v>
                </c:pt>
                <c:pt idx="1">
                  <c:v>1.41</c:v>
                </c:pt>
                <c:pt idx="2">
                  <c:v>0.65</c:v>
                </c:pt>
                <c:pt idx="3">
                  <c:v>0.17</c:v>
                </c:pt>
                <c:pt idx="4">
                  <c:v>0.83</c:v>
                </c:pt>
              </c:numCache>
            </c:numRef>
          </c:val>
          <c:extLst>
            <c:ext xmlns:c16="http://schemas.microsoft.com/office/drawing/2014/chart" uri="{C3380CC4-5D6E-409C-BE32-E72D297353CC}">
              <c16:uniqueId val="{00000000-185E-428D-99DF-A7ABC928DB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185E-428D-99DF-A7ABC928DB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c:v>
                </c:pt>
                <c:pt idx="1">
                  <c:v>69.97</c:v>
                </c:pt>
                <c:pt idx="2">
                  <c:v>70.849999999999994</c:v>
                </c:pt>
                <c:pt idx="3">
                  <c:v>71.88</c:v>
                </c:pt>
                <c:pt idx="4">
                  <c:v>71.650000000000006</c:v>
                </c:pt>
              </c:numCache>
            </c:numRef>
          </c:val>
          <c:extLst>
            <c:ext xmlns:c16="http://schemas.microsoft.com/office/drawing/2014/chart" uri="{C3380CC4-5D6E-409C-BE32-E72D297353CC}">
              <c16:uniqueId val="{00000000-8131-41CE-B46B-DA667F1FD0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131-41CE-B46B-DA667F1FD0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89.79</c:v>
                </c:pt>
                <c:pt idx="1">
                  <c:v>88.82</c:v>
                </c:pt>
                <c:pt idx="2">
                  <c:v>86.79</c:v>
                </c:pt>
                <c:pt idx="3">
                  <c:v>87.71</c:v>
                </c:pt>
                <c:pt idx="4">
                  <c:v>88.78</c:v>
                </c:pt>
              </c:numCache>
            </c:numRef>
          </c:val>
          <c:extLst>
            <c:ext xmlns:c16="http://schemas.microsoft.com/office/drawing/2014/chart" uri="{C3380CC4-5D6E-409C-BE32-E72D297353CC}">
              <c16:uniqueId val="{00000000-1FEA-4D41-8CD3-A764799300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1FEA-4D41-8CD3-A764799300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106.38</c:v>
                </c:pt>
                <c:pt idx="1">
                  <c:v>111.79</c:v>
                </c:pt>
                <c:pt idx="2">
                  <c:v>119.44</c:v>
                </c:pt>
                <c:pt idx="3">
                  <c:v>126.09</c:v>
                </c:pt>
                <c:pt idx="4">
                  <c:v>116.91</c:v>
                </c:pt>
              </c:numCache>
            </c:numRef>
          </c:val>
          <c:extLst>
            <c:ext xmlns:c16="http://schemas.microsoft.com/office/drawing/2014/chart" uri="{C3380CC4-5D6E-409C-BE32-E72D297353CC}">
              <c16:uniqueId val="{00000000-B2B0-4257-B367-E75C7F7BB5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2B0-4257-B367-E75C7F7BB5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48.83</c:v>
                </c:pt>
                <c:pt idx="1">
                  <c:v>50.16</c:v>
                </c:pt>
                <c:pt idx="2">
                  <c:v>50.4</c:v>
                </c:pt>
                <c:pt idx="3">
                  <c:v>51.14</c:v>
                </c:pt>
                <c:pt idx="4">
                  <c:v>51.54</c:v>
                </c:pt>
              </c:numCache>
            </c:numRef>
          </c:val>
          <c:extLst>
            <c:ext xmlns:c16="http://schemas.microsoft.com/office/drawing/2014/chart" uri="{C3380CC4-5D6E-409C-BE32-E72D297353CC}">
              <c16:uniqueId val="{00000000-215D-4BC0-91B2-CFC9F631D0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215D-4BC0-91B2-CFC9F631D0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45.96</c:v>
                </c:pt>
                <c:pt idx="1">
                  <c:v>44.63</c:v>
                </c:pt>
                <c:pt idx="2">
                  <c:v>43.22</c:v>
                </c:pt>
                <c:pt idx="3">
                  <c:v>43.06</c:v>
                </c:pt>
                <c:pt idx="4">
                  <c:v>42.23</c:v>
                </c:pt>
              </c:numCache>
            </c:numRef>
          </c:val>
          <c:extLst>
            <c:ext xmlns:c16="http://schemas.microsoft.com/office/drawing/2014/chart" uri="{C3380CC4-5D6E-409C-BE32-E72D297353CC}">
              <c16:uniqueId val="{00000000-3BB1-4575-846F-1044FA77CD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3BB1-4575-846F-1044FA77CD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26-4A85-AC61-BFC0B70971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426-4A85-AC61-BFC0B70971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324.77</c:v>
                </c:pt>
                <c:pt idx="1">
                  <c:v>343.7</c:v>
                </c:pt>
                <c:pt idx="2">
                  <c:v>426.6</c:v>
                </c:pt>
                <c:pt idx="3">
                  <c:v>456.62</c:v>
                </c:pt>
                <c:pt idx="4">
                  <c:v>367.14</c:v>
                </c:pt>
              </c:numCache>
            </c:numRef>
          </c:val>
          <c:extLst>
            <c:ext xmlns:c16="http://schemas.microsoft.com/office/drawing/2014/chart" uri="{C3380CC4-5D6E-409C-BE32-E72D297353CC}">
              <c16:uniqueId val="{00000000-9792-41D6-B945-41E944AF10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9792-41D6-B945-41E944AF10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503.65</c:v>
                </c:pt>
                <c:pt idx="1">
                  <c:v>505.66</c:v>
                </c:pt>
                <c:pt idx="2">
                  <c:v>501.91</c:v>
                </c:pt>
                <c:pt idx="3">
                  <c:v>761.91</c:v>
                </c:pt>
                <c:pt idx="4">
                  <c:v>499.58</c:v>
                </c:pt>
              </c:numCache>
            </c:numRef>
          </c:val>
          <c:extLst>
            <c:ext xmlns:c16="http://schemas.microsoft.com/office/drawing/2014/chart" uri="{C3380CC4-5D6E-409C-BE32-E72D297353CC}">
              <c16:uniqueId val="{00000000-7185-41B3-AEA2-534C89EAE4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7185-41B3-AEA2-534C89EAE4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105.94</c:v>
                </c:pt>
                <c:pt idx="1">
                  <c:v>111.85</c:v>
                </c:pt>
                <c:pt idx="2">
                  <c:v>119.78</c:v>
                </c:pt>
                <c:pt idx="3">
                  <c:v>74.459999999999994</c:v>
                </c:pt>
                <c:pt idx="4">
                  <c:v>116.96</c:v>
                </c:pt>
              </c:numCache>
            </c:numRef>
          </c:val>
          <c:extLst>
            <c:ext xmlns:c16="http://schemas.microsoft.com/office/drawing/2014/chart" uri="{C3380CC4-5D6E-409C-BE32-E72D297353CC}">
              <c16:uniqueId val="{00000000-87EE-44BB-BAF6-CCB950D9CA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87EE-44BB-BAF6-CCB950D9CA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210.67</c:v>
                </c:pt>
                <c:pt idx="1">
                  <c:v>200.32</c:v>
                </c:pt>
                <c:pt idx="2">
                  <c:v>187.47</c:v>
                </c:pt>
                <c:pt idx="3">
                  <c:v>189.78</c:v>
                </c:pt>
                <c:pt idx="4">
                  <c:v>183.99</c:v>
                </c:pt>
              </c:numCache>
            </c:numRef>
          </c:val>
          <c:extLst>
            <c:ext xmlns:c16="http://schemas.microsoft.com/office/drawing/2014/chart" uri="{C3380CC4-5D6E-409C-BE32-E72D297353CC}">
              <c16:uniqueId val="{00000000-F588-4977-9F6C-B60F34AFFD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588-4977-9F6C-B60F34AFFD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3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鶴田町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12238</v>
      </c>
      <c r="AM8" s="69"/>
      <c r="AN8" s="69"/>
      <c r="AO8" s="69"/>
      <c r="AP8" s="69"/>
      <c r="AQ8" s="69"/>
      <c r="AR8" s="69"/>
      <c r="AS8" s="69"/>
      <c r="AT8" s="37">
        <f>データ!$S$6</f>
        <v>46.43</v>
      </c>
      <c r="AU8" s="38"/>
      <c r="AV8" s="38"/>
      <c r="AW8" s="38"/>
      <c r="AX8" s="38"/>
      <c r="AY8" s="38"/>
      <c r="AZ8" s="38"/>
      <c r="BA8" s="38"/>
      <c r="BB8" s="58">
        <f>データ!$T$6</f>
        <v>263.58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46.3</v>
      </c>
      <c r="J10" s="38"/>
      <c r="K10" s="38"/>
      <c r="L10" s="38"/>
      <c r="M10" s="38"/>
      <c r="N10" s="38"/>
      <c r="O10" s="68"/>
      <c r="P10" s="58">
        <f>データ!$P$6</f>
        <v>97.32</v>
      </c>
      <c r="Q10" s="58"/>
      <c r="R10" s="58"/>
      <c r="S10" s="58"/>
      <c r="T10" s="58"/>
      <c r="U10" s="58"/>
      <c r="V10" s="58"/>
      <c r="W10" s="69">
        <f>データ!$Q$6</f>
        <v>4576</v>
      </c>
      <c r="X10" s="69"/>
      <c r="Y10" s="69"/>
      <c r="Z10" s="69"/>
      <c r="AA10" s="69"/>
      <c r="AB10" s="69"/>
      <c r="AC10" s="69"/>
      <c r="AD10" s="2"/>
      <c r="AE10" s="2"/>
      <c r="AF10" s="2"/>
      <c r="AG10" s="2"/>
      <c r="AH10" s="2"/>
      <c r="AI10" s="2"/>
      <c r="AJ10" s="2"/>
      <c r="AK10" s="2"/>
      <c r="AL10" s="69">
        <f>データ!$U$6</f>
        <v>11819</v>
      </c>
      <c r="AM10" s="69"/>
      <c r="AN10" s="69"/>
      <c r="AO10" s="69"/>
      <c r="AP10" s="69"/>
      <c r="AQ10" s="69"/>
      <c r="AR10" s="69"/>
      <c r="AS10" s="69"/>
      <c r="AT10" s="37">
        <f>データ!$V$6</f>
        <v>46.4</v>
      </c>
      <c r="AU10" s="38"/>
      <c r="AV10" s="38"/>
      <c r="AW10" s="38"/>
      <c r="AX10" s="38"/>
      <c r="AY10" s="38"/>
      <c r="AZ10" s="38"/>
      <c r="BA10" s="38"/>
      <c r="BB10" s="58">
        <f>データ!$W$6</f>
        <v>254.72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MF0UJujWqQnx4FhW+y5pe+v/w9pbytceK8Ox9IWRF7ZmsLOz2osCw+kD5rM3GVcgou0WzkUg6jSXhfdLNBycA==" saltValue="WH8v9IlAOrf8I8ZngKb5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23841</v>
      </c>
      <c r="D6" s="20">
        <f t="shared" si="3"/>
        <v>46</v>
      </c>
      <c r="E6" s="20">
        <f t="shared" si="3"/>
        <v>1</v>
      </c>
      <c r="F6" s="20">
        <f t="shared" si="3"/>
        <v>0</v>
      </c>
      <c r="G6" s="20">
        <f t="shared" si="3"/>
        <v>1</v>
      </c>
      <c r="H6" s="20" t="str">
        <f t="shared" si="3"/>
        <v>青森県　鶴田町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46.3</v>
      </c>
      <c r="P6" s="21">
        <f t="shared" si="3"/>
        <v>97.32</v>
      </c>
      <c r="Q6" s="21">
        <f t="shared" si="3"/>
        <v>4576</v>
      </c>
      <c r="R6" s="21">
        <f t="shared" si="3"/>
        <v>12238</v>
      </c>
      <c r="S6" s="21">
        <f t="shared" si="3"/>
        <v>46.43</v>
      </c>
      <c r="T6" s="21">
        <f t="shared" si="3"/>
        <v>263.58</v>
      </c>
      <c r="U6" s="21">
        <f t="shared" si="3"/>
        <v>11819</v>
      </c>
      <c r="V6" s="21">
        <f t="shared" si="3"/>
        <v>46.4</v>
      </c>
      <c r="W6" s="21">
        <f t="shared" si="3"/>
        <v>254.72</v>
      </c>
      <c r="X6" s="22">
        <f>IF(X7="",NA(),X7)</f>
        <v>106.38</v>
      </c>
      <c r="Y6" s="22">
        <f t="shared" ref="Y6:AG6" si="4">IF(Y7="",NA(),Y7)</f>
        <v>111.79</v>
      </c>
      <c r="Z6" s="22">
        <f t="shared" si="4"/>
        <v>119.44</v>
      </c>
      <c r="AA6" s="22">
        <f t="shared" si="4"/>
        <v>126.09</v>
      </c>
      <c r="AB6" s="22">
        <f t="shared" si="4"/>
        <v>116.91</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324.77</v>
      </c>
      <c r="AU6" s="22">
        <f t="shared" ref="AU6:BC6" si="6">IF(AU7="",NA(),AU7)</f>
        <v>343.7</v>
      </c>
      <c r="AV6" s="22">
        <f t="shared" si="6"/>
        <v>426.6</v>
      </c>
      <c r="AW6" s="22">
        <f t="shared" si="6"/>
        <v>456.62</v>
      </c>
      <c r="AX6" s="22">
        <f t="shared" si="6"/>
        <v>367.14</v>
      </c>
      <c r="AY6" s="22">
        <f t="shared" si="6"/>
        <v>355.27</v>
      </c>
      <c r="AZ6" s="22">
        <f t="shared" si="6"/>
        <v>359.7</v>
      </c>
      <c r="BA6" s="22">
        <f t="shared" si="6"/>
        <v>362.93</v>
      </c>
      <c r="BB6" s="22">
        <f t="shared" si="6"/>
        <v>371.81</v>
      </c>
      <c r="BC6" s="22">
        <f t="shared" si="6"/>
        <v>384.23</v>
      </c>
      <c r="BD6" s="21" t="str">
        <f>IF(BD7="","",IF(BD7="-","【-】","【"&amp;SUBSTITUTE(TEXT(BD7,"#,##0.00"),"-","△")&amp;"】"))</f>
        <v>【261.51】</v>
      </c>
      <c r="BE6" s="22">
        <f>IF(BE7="",NA(),BE7)</f>
        <v>503.65</v>
      </c>
      <c r="BF6" s="22">
        <f t="shared" ref="BF6:BN6" si="7">IF(BF7="",NA(),BF7)</f>
        <v>505.66</v>
      </c>
      <c r="BG6" s="22">
        <f t="shared" si="7"/>
        <v>501.91</v>
      </c>
      <c r="BH6" s="22">
        <f t="shared" si="7"/>
        <v>761.91</v>
      </c>
      <c r="BI6" s="22">
        <f t="shared" si="7"/>
        <v>499.58</v>
      </c>
      <c r="BJ6" s="22">
        <f t="shared" si="7"/>
        <v>458.27</v>
      </c>
      <c r="BK6" s="22">
        <f t="shared" si="7"/>
        <v>447.01</v>
      </c>
      <c r="BL6" s="22">
        <f t="shared" si="7"/>
        <v>439.05</v>
      </c>
      <c r="BM6" s="22">
        <f t="shared" si="7"/>
        <v>465.85</v>
      </c>
      <c r="BN6" s="22">
        <f t="shared" si="7"/>
        <v>439.43</v>
      </c>
      <c r="BO6" s="21" t="str">
        <f>IF(BO7="","",IF(BO7="-","【-】","【"&amp;SUBSTITUTE(TEXT(BO7,"#,##0.00"),"-","△")&amp;"】"))</f>
        <v>【265.16】</v>
      </c>
      <c r="BP6" s="22">
        <f>IF(BP7="",NA(),BP7)</f>
        <v>105.94</v>
      </c>
      <c r="BQ6" s="22">
        <f t="shared" ref="BQ6:BY6" si="8">IF(BQ7="",NA(),BQ7)</f>
        <v>111.85</v>
      </c>
      <c r="BR6" s="22">
        <f t="shared" si="8"/>
        <v>119.78</v>
      </c>
      <c r="BS6" s="22">
        <f t="shared" si="8"/>
        <v>74.459999999999994</v>
      </c>
      <c r="BT6" s="22">
        <f t="shared" si="8"/>
        <v>116.96</v>
      </c>
      <c r="BU6" s="22">
        <f t="shared" si="8"/>
        <v>96.77</v>
      </c>
      <c r="BV6" s="22">
        <f t="shared" si="8"/>
        <v>95.81</v>
      </c>
      <c r="BW6" s="22">
        <f t="shared" si="8"/>
        <v>95.26</v>
      </c>
      <c r="BX6" s="22">
        <f t="shared" si="8"/>
        <v>92.39</v>
      </c>
      <c r="BY6" s="22">
        <f t="shared" si="8"/>
        <v>94.41</v>
      </c>
      <c r="BZ6" s="21" t="str">
        <f>IF(BZ7="","",IF(BZ7="-","【-】","【"&amp;SUBSTITUTE(TEXT(BZ7,"#,##0.00"),"-","△")&amp;"】"))</f>
        <v>【102.35】</v>
      </c>
      <c r="CA6" s="22">
        <f>IF(CA7="",NA(),CA7)</f>
        <v>210.67</v>
      </c>
      <c r="CB6" s="22">
        <f t="shared" ref="CB6:CJ6" si="9">IF(CB7="",NA(),CB7)</f>
        <v>200.32</v>
      </c>
      <c r="CC6" s="22">
        <f t="shared" si="9"/>
        <v>187.47</v>
      </c>
      <c r="CD6" s="22">
        <f t="shared" si="9"/>
        <v>189.78</v>
      </c>
      <c r="CE6" s="22">
        <f t="shared" si="9"/>
        <v>183.99</v>
      </c>
      <c r="CF6" s="22">
        <f t="shared" si="9"/>
        <v>187.18</v>
      </c>
      <c r="CG6" s="22">
        <f t="shared" si="9"/>
        <v>189.58</v>
      </c>
      <c r="CH6" s="22">
        <f t="shared" si="9"/>
        <v>192.82</v>
      </c>
      <c r="CI6" s="22">
        <f t="shared" si="9"/>
        <v>192.98</v>
      </c>
      <c r="CJ6" s="22">
        <f t="shared" si="9"/>
        <v>192.13</v>
      </c>
      <c r="CK6" s="21" t="str">
        <f>IF(CK7="","",IF(CK7="-","【-】","【"&amp;SUBSTITUTE(TEXT(CK7,"#,##0.00"),"-","△")&amp;"】"))</f>
        <v>【167.74】</v>
      </c>
      <c r="CL6" s="22">
        <f>IF(CL7="",NA(),CL7)</f>
        <v>71.5</v>
      </c>
      <c r="CM6" s="22">
        <f t="shared" ref="CM6:CU6" si="10">IF(CM7="",NA(),CM7)</f>
        <v>69.97</v>
      </c>
      <c r="CN6" s="22">
        <f t="shared" si="10"/>
        <v>70.849999999999994</v>
      </c>
      <c r="CO6" s="22">
        <f t="shared" si="10"/>
        <v>71.88</v>
      </c>
      <c r="CP6" s="22">
        <f t="shared" si="10"/>
        <v>71.650000000000006</v>
      </c>
      <c r="CQ6" s="22">
        <f t="shared" si="10"/>
        <v>55.88</v>
      </c>
      <c r="CR6" s="22">
        <f t="shared" si="10"/>
        <v>55.22</v>
      </c>
      <c r="CS6" s="22">
        <f t="shared" si="10"/>
        <v>54.05</v>
      </c>
      <c r="CT6" s="22">
        <f t="shared" si="10"/>
        <v>54.43</v>
      </c>
      <c r="CU6" s="22">
        <f t="shared" si="10"/>
        <v>53.87</v>
      </c>
      <c r="CV6" s="21" t="str">
        <f>IF(CV7="","",IF(CV7="-","【-】","【"&amp;SUBSTITUTE(TEXT(CV7,"#,##0.00"),"-","△")&amp;"】"))</f>
        <v>【60.29】</v>
      </c>
      <c r="CW6" s="22">
        <f>IF(CW7="",NA(),CW7)</f>
        <v>89.79</v>
      </c>
      <c r="CX6" s="22">
        <f t="shared" ref="CX6:DF6" si="11">IF(CX7="",NA(),CX7)</f>
        <v>88.82</v>
      </c>
      <c r="CY6" s="22">
        <f t="shared" si="11"/>
        <v>86.79</v>
      </c>
      <c r="CZ6" s="22">
        <f t="shared" si="11"/>
        <v>87.71</v>
      </c>
      <c r="DA6" s="22">
        <f t="shared" si="11"/>
        <v>88.78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48.83</v>
      </c>
      <c r="DI6" s="22">
        <f t="shared" ref="DI6:DQ6" si="12">IF(DI7="",NA(),DI7)</f>
        <v>50.16</v>
      </c>
      <c r="DJ6" s="22">
        <f t="shared" si="12"/>
        <v>50.4</v>
      </c>
      <c r="DK6" s="22">
        <f t="shared" si="12"/>
        <v>51.14</v>
      </c>
      <c r="DL6" s="22">
        <f t="shared" si="12"/>
        <v>51.54</v>
      </c>
      <c r="DM6" s="22">
        <f t="shared" si="12"/>
        <v>46.61</v>
      </c>
      <c r="DN6" s="22">
        <f t="shared" si="12"/>
        <v>47.97</v>
      </c>
      <c r="DO6" s="22">
        <f t="shared" si="12"/>
        <v>49.12</v>
      </c>
      <c r="DP6" s="22">
        <f t="shared" si="12"/>
        <v>49.39</v>
      </c>
      <c r="DQ6" s="22">
        <f t="shared" si="12"/>
        <v>50.75</v>
      </c>
      <c r="DR6" s="21" t="str">
        <f>IF(DR7="","",IF(DR7="-","【-】","【"&amp;SUBSTITUTE(TEXT(DR7,"#,##0.00"),"-","△")&amp;"】"))</f>
        <v>【50.88】</v>
      </c>
      <c r="DS6" s="22">
        <f>IF(DS7="",NA(),DS7)</f>
        <v>45.96</v>
      </c>
      <c r="DT6" s="22">
        <f t="shared" ref="DT6:EB6" si="13">IF(DT7="",NA(),DT7)</f>
        <v>44.63</v>
      </c>
      <c r="DU6" s="22">
        <f t="shared" si="13"/>
        <v>43.22</v>
      </c>
      <c r="DV6" s="22">
        <f t="shared" si="13"/>
        <v>43.06</v>
      </c>
      <c r="DW6" s="22">
        <f t="shared" si="13"/>
        <v>42.23</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1.33</v>
      </c>
      <c r="EE6" s="22">
        <f t="shared" ref="EE6:EM6" si="14">IF(EE7="",NA(),EE7)</f>
        <v>1.41</v>
      </c>
      <c r="EF6" s="22">
        <f t="shared" si="14"/>
        <v>0.65</v>
      </c>
      <c r="EG6" s="22">
        <f t="shared" si="14"/>
        <v>0.17</v>
      </c>
      <c r="EH6" s="22">
        <f t="shared" si="14"/>
        <v>0.83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23841</v>
      </c>
      <c r="D7" s="24">
        <v>46</v>
      </c>
      <c r="E7" s="24">
        <v>1</v>
      </c>
      <c r="F7" s="24">
        <v>0</v>
      </c>
      <c r="G7" s="24">
        <v>1</v>
      </c>
      <c r="H7" s="24" t="s">
        <v>93</v>
      </c>
      <c r="I7" s="24" t="s">
        <v>94</v>
      </c>
      <c r="J7" s="24" t="s">
        <v>95</v>
      </c>
      <c r="K7" s="24" t="s">
        <v>96</v>
      </c>
      <c r="L7" s="24" t="s">
        <v>97</v>
      </c>
      <c r="M7" s="24" t="s">
        <v>98</v>
      </c>
      <c r="N7" s="25" t="s">
        <v>99</v>
      </c>
      <c r="O7" s="25">
        <v>46.3</v>
      </c>
      <c r="P7" s="25">
        <v>97.32</v>
      </c>
      <c r="Q7" s="25">
        <v>4576</v>
      </c>
      <c r="R7" s="25">
        <v>12238</v>
      </c>
      <c r="S7" s="25">
        <v>46.43</v>
      </c>
      <c r="T7" s="25">
        <v>263.58</v>
      </c>
      <c r="U7" s="25">
        <v>11819</v>
      </c>
      <c r="V7" s="25">
        <v>46.4</v>
      </c>
      <c r="W7" s="25">
        <v>254.72</v>
      </c>
      <c r="X7" s="25">
        <v>106.38</v>
      </c>
      <c r="Y7" s="25">
        <v>111.79</v>
      </c>
      <c r="Z7" s="25">
        <v>119.44</v>
      </c>
      <c r="AA7" s="25">
        <v>126.09</v>
      </c>
      <c r="AB7" s="25">
        <v>116.91</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324.77</v>
      </c>
      <c r="AU7" s="25">
        <v>343.7</v>
      </c>
      <c r="AV7" s="25">
        <v>426.6</v>
      </c>
      <c r="AW7" s="25">
        <v>456.62</v>
      </c>
      <c r="AX7" s="25">
        <v>367.14</v>
      </c>
      <c r="AY7" s="25">
        <v>355.27</v>
      </c>
      <c r="AZ7" s="25">
        <v>359.7</v>
      </c>
      <c r="BA7" s="25">
        <v>362.93</v>
      </c>
      <c r="BB7" s="25">
        <v>371.81</v>
      </c>
      <c r="BC7" s="25">
        <v>384.23</v>
      </c>
      <c r="BD7" s="25">
        <v>261.51</v>
      </c>
      <c r="BE7" s="25">
        <v>503.65</v>
      </c>
      <c r="BF7" s="25">
        <v>505.66</v>
      </c>
      <c r="BG7" s="25">
        <v>501.91</v>
      </c>
      <c r="BH7" s="25">
        <v>761.91</v>
      </c>
      <c r="BI7" s="25">
        <v>499.58</v>
      </c>
      <c r="BJ7" s="25">
        <v>458.27</v>
      </c>
      <c r="BK7" s="25">
        <v>447.01</v>
      </c>
      <c r="BL7" s="25">
        <v>439.05</v>
      </c>
      <c r="BM7" s="25">
        <v>465.85</v>
      </c>
      <c r="BN7" s="25">
        <v>439.43</v>
      </c>
      <c r="BO7" s="25">
        <v>265.16000000000003</v>
      </c>
      <c r="BP7" s="25">
        <v>105.94</v>
      </c>
      <c r="BQ7" s="25">
        <v>111.85</v>
      </c>
      <c r="BR7" s="25">
        <v>119.78</v>
      </c>
      <c r="BS7" s="25">
        <v>74.459999999999994</v>
      </c>
      <c r="BT7" s="25">
        <v>116.96</v>
      </c>
      <c r="BU7" s="25">
        <v>96.77</v>
      </c>
      <c r="BV7" s="25">
        <v>95.81</v>
      </c>
      <c r="BW7" s="25">
        <v>95.26</v>
      </c>
      <c r="BX7" s="25">
        <v>92.39</v>
      </c>
      <c r="BY7" s="25">
        <v>94.41</v>
      </c>
      <c r="BZ7" s="25">
        <v>102.35</v>
      </c>
      <c r="CA7" s="25">
        <v>210.67</v>
      </c>
      <c r="CB7" s="25">
        <v>200.32</v>
      </c>
      <c r="CC7" s="25">
        <v>187.47</v>
      </c>
      <c r="CD7" s="25">
        <v>189.78</v>
      </c>
      <c r="CE7" s="25">
        <v>183.99</v>
      </c>
      <c r="CF7" s="25">
        <v>187.18</v>
      </c>
      <c r="CG7" s="25">
        <v>189.58</v>
      </c>
      <c r="CH7" s="25">
        <v>192.82</v>
      </c>
      <c r="CI7" s="25">
        <v>192.98</v>
      </c>
      <c r="CJ7" s="25">
        <v>192.13</v>
      </c>
      <c r="CK7" s="25">
        <v>167.74</v>
      </c>
      <c r="CL7" s="25">
        <v>71.5</v>
      </c>
      <c r="CM7" s="25">
        <v>69.97</v>
      </c>
      <c r="CN7" s="25">
        <v>70.849999999999994</v>
      </c>
      <c r="CO7" s="25">
        <v>71.88</v>
      </c>
      <c r="CP7" s="25">
        <v>71.650000000000006</v>
      </c>
      <c r="CQ7" s="25">
        <v>55.88</v>
      </c>
      <c r="CR7" s="25">
        <v>55.22</v>
      </c>
      <c r="CS7" s="25">
        <v>54.05</v>
      </c>
      <c r="CT7" s="25">
        <v>54.43</v>
      </c>
      <c r="CU7" s="25">
        <v>53.87</v>
      </c>
      <c r="CV7" s="25">
        <v>60.29</v>
      </c>
      <c r="CW7" s="25">
        <v>89.79</v>
      </c>
      <c r="CX7" s="25">
        <v>88.82</v>
      </c>
      <c r="CY7" s="25">
        <v>86.79</v>
      </c>
      <c r="CZ7" s="25">
        <v>87.71</v>
      </c>
      <c r="DA7" s="25">
        <v>88.78</v>
      </c>
      <c r="DB7" s="25">
        <v>80.989999999999995</v>
      </c>
      <c r="DC7" s="25">
        <v>80.930000000000007</v>
      </c>
      <c r="DD7" s="25">
        <v>80.510000000000005</v>
      </c>
      <c r="DE7" s="25">
        <v>79.44</v>
      </c>
      <c r="DF7" s="25">
        <v>79.489999999999995</v>
      </c>
      <c r="DG7" s="25">
        <v>90.12</v>
      </c>
      <c r="DH7" s="25">
        <v>48.83</v>
      </c>
      <c r="DI7" s="25">
        <v>50.16</v>
      </c>
      <c r="DJ7" s="25">
        <v>50.4</v>
      </c>
      <c r="DK7" s="25">
        <v>51.14</v>
      </c>
      <c r="DL7" s="25">
        <v>51.54</v>
      </c>
      <c r="DM7" s="25">
        <v>46.61</v>
      </c>
      <c r="DN7" s="25">
        <v>47.97</v>
      </c>
      <c r="DO7" s="25">
        <v>49.12</v>
      </c>
      <c r="DP7" s="25">
        <v>49.39</v>
      </c>
      <c r="DQ7" s="25">
        <v>50.75</v>
      </c>
      <c r="DR7" s="25">
        <v>50.88</v>
      </c>
      <c r="DS7" s="25">
        <v>45.96</v>
      </c>
      <c r="DT7" s="25">
        <v>44.63</v>
      </c>
      <c r="DU7" s="25">
        <v>43.22</v>
      </c>
      <c r="DV7" s="25">
        <v>43.06</v>
      </c>
      <c r="DW7" s="25">
        <v>42.23</v>
      </c>
      <c r="DX7" s="25">
        <v>10.84</v>
      </c>
      <c r="DY7" s="25">
        <v>15.33</v>
      </c>
      <c r="DZ7" s="25">
        <v>16.760000000000002</v>
      </c>
      <c r="EA7" s="25">
        <v>18.57</v>
      </c>
      <c r="EB7" s="25">
        <v>21.14</v>
      </c>
      <c r="EC7" s="25">
        <v>22.3</v>
      </c>
      <c r="ED7" s="25">
        <v>1.33</v>
      </c>
      <c r="EE7" s="25">
        <v>1.41</v>
      </c>
      <c r="EF7" s="25">
        <v>0.65</v>
      </c>
      <c r="EG7" s="25">
        <v>0.17</v>
      </c>
      <c r="EH7" s="25">
        <v>0.83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忠孝</cp:lastModifiedBy>
  <cp:lastPrinted>2023-01-13T05:48:51Z</cp:lastPrinted>
  <dcterms:created xsi:type="dcterms:W3CDTF">2022-12-01T00:52:25Z</dcterms:created>
  <dcterms:modified xsi:type="dcterms:W3CDTF">2023-01-24T05:07:12Z</dcterms:modified>
  <cp:category/>
</cp:coreProperties>
</file>