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ts-xel63a\share\1上水道係\け_経営分析\R03経営比較分析表\公営企業に係る経営比較分析表（令和3年度決算）の分析等について\"/>
    </mc:Choice>
  </mc:AlternateContent>
  <xr:revisionPtr revIDLastSave="0" documentId="13_ncr:1_{DD825B2D-02CC-41A4-9E00-E4368D40958E}" xr6:coauthVersionLast="36" xr6:coauthVersionMax="36" xr10:uidLastSave="{00000000-0000-0000-0000-000000000000}"/>
  <workbookProtection workbookAlgorithmName="SHA-512" workbookHashValue="yped4mZqtwFLaB4rS0JegdpyZxHiFhAaJuZX0YMIFL5LAPf2cxOu6O/glmzrd3NAcG0Gi74YAvybQs4RB8GGQA==" workbookSaltValue="Epj8LfJpPWmsGoquM35fU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<sst xmlns="http://schemas.openxmlformats.org/spreadsheetml/2006/main" count="228" uniqueCount="114">
  <si>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</si>
  <si>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</si>
  <si>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</si>
  <si>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</si>
  <si>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</si>
  <si>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</si>
  <si>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</si>
  <si>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</si>
  <si>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</si>
  <si>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</si>
  <si>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</si>
  <si>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</si>
  <si>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</si>
  <si>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</si>
  <si>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</si>
  <si>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</si>
  <si>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</si>
  <si>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</si>
  <si>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</si>
  <si>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</si>
  <si>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</si>
  <si>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</si>
  <si>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</si>
  <si>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</si>
  <si>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</si>
  <si>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</si>
  <si>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</si>
  <si>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</si>
  <si>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</si>
  <si>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</si>
  <si>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</si>
  <si>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</si>
  <si>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</si>
  <si>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</si>
  <si>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</si>
  <si>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</si>
  <si>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</si>
  <si>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</si>
  <si>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</si>
  <si>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</si>
  <si>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</si>
  <si>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</si>
  <si>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</si>
  <si>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</si>
  <si>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</si>
  <si>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</si>
  <si>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</si>
  <si>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</si>
  <si>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</si>
  <si>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</si>
  <si>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</si>
  <si>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</si>
  <si>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</si>
  <si>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</si>
  <si>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</si>
  <si>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</si>
  <si>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</si>
  <si>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</si>
  <si>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</si>
  <si>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</si>
  <si>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</si>
  <si>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</si>
  <si>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</si>
  <si>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</si>
  <si>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</si>
  <si>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</si>
  <si>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</si>
  <si>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</si>
  <si>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</si>
  <si>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</si>
  <si>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</si>
  <si>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</si>
  <si>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</si>
  <si>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</si>
  <si>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</si>
  <si>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</si>
  <si>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</si>
  <si>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</si>
  <si>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</si>
  <si>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</si>
  <si>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</si>
  <si>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</si>
  <si>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</si>
  <si>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</si>
  <si>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</si>
  <si>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</si>
  <si>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</si>
  <si>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</si>
  <si>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</si>
  <si>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</si>
  <si>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</si>
  <si>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</si>
  <si>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</si>
  <si>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板柳町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</si>
  <si>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</si>
  <si>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</si>
  <si>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</si>
  <si>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</si>
  <si>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</si>
  <si>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</si>
  <si>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</si>
  <si>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</si>
  <si>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</si>
  <si>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</si>
  <si>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</si>
  <si>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</si>
  <si>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</si>
  <si>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</si>
  <si>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</si>
  <si>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</si>
  <si>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</si>
  <si>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健全化を優先し、平成16年度以降は一部を除き更新工事を中断した。そのため管路老朽化が進行していたが、現在は国庫補助制度(交付金)を導入し更新工事を進めたことで、管路更新率は類似団体平均値を上回っている。
　今後も経営に負担をかけず適正に管路更新を進めていく。</t>
    <phoneticPr fontId="4"/>
  </si>
  <si>
    <t xml:space="preserve">  現在のところ、経営状況は比較的安定しているが、給水人口の減少に伴う料金収入の減少、施設及び管路等の更新工事を遂行するなかで、将来的に安全、安定、効率的な事業を運営する手法等を十分に検討していく必要がある。</t>
    <phoneticPr fontId="4"/>
  </si>
  <si>
    <t xml:space="preserve">  経営健全化を図ったことで、平成20年度以降は常に黒字であり、経常収支比率は100％を大きく上回っている。流動比率は平成30年度と比較すると低下しているものの、現金預金の増加及び企業債償還元金の減少により、類似団体よりも高く推移している。
　平成29年度から令和2年度まで老朽管の更新工事に伴う新規の企業債の借入をしていたが、令和3年度以降は借入をせず、経費削減等により損益計算書上の収益に影響しないようにしていく。
　しかし、昭和63年に建設された配水場の施設利用率については、給水人口が減少傾向であることから、今後は水需要の減少を想定し中長期的な経営計画を再編する必要がある。</t>
    <rPh sb="64" eb="65">
      <t>ド</t>
    </rPh>
    <rPh sb="130" eb="132">
      <t>レイワ</t>
    </rPh>
    <rPh sb="155" eb="157">
      <t>カリイレ</t>
    </rPh>
    <rPh sb="164" eb="166">
      <t>レイワ</t>
    </rPh>
    <rPh sb="167" eb="169">
      <t>ネンド</t>
    </rPh>
    <rPh sb="169" eb="171">
      <t>イコウ</t>
    </rPh>
    <rPh sb="172" eb="174">
      <t>カリイレ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</si>
</sst>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1.4</c:v>
                </c:pt>
                <c:pt idx="3" formatCode="#,##0.00;&quot;△&quot;#,##0.00;&quot;-&quot;">
                  <c:v>1.66</c:v>
                </c:pt>
                <c:pt idx="4" formatCode="#,##0.00;&quot;△&quot;#,##0.00;&quot;-&quot;">
                  <c:v>1.1000000000000001</c:v>
                </c:pt>
              </c:numCache>
            </c:numRef>
          </c:val>
          <c:extLst>
            <c:ext xmlns:c16="http://schemas.microsoft.com/office/drawing/2014/chart" uri="{C3380CC4-5D6E-409C-BE32-E72D297353CC}">
              <c16:uniqueId val="{00000000-F09F-4CFC-8457-58E59DD168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F09F-4CFC-8457-58E59DD168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51.94</c:v>
                </c:pt>
                <c:pt idx="1">
                  <c:v>50.07</c:v>
                </c:pt>
                <c:pt idx="2">
                  <c:v>50.55</c:v>
                </c:pt>
                <c:pt idx="3">
                  <c:v>52.11</c:v>
                </c:pt>
                <c:pt idx="4">
                  <c:v>50.59</c:v>
                </c:pt>
              </c:numCache>
            </c:numRef>
          </c:val>
          <c:extLst>
            <c:ext xmlns:c16="http://schemas.microsoft.com/office/drawing/2014/chart" uri="{C3380CC4-5D6E-409C-BE32-E72D297353CC}">
              <c16:uniqueId val="{00000000-E5C4-458F-B574-D6B7FD8704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E5C4-458F-B574-D6B7FD8704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88.71</c:v>
                </c:pt>
                <c:pt idx="1">
                  <c:v>90.33</c:v>
                </c:pt>
                <c:pt idx="2">
                  <c:v>86.96</c:v>
                </c:pt>
                <c:pt idx="3">
                  <c:v>87.31</c:v>
                </c:pt>
                <c:pt idx="4">
                  <c:v>89.91</c:v>
                </c:pt>
              </c:numCache>
            </c:numRef>
          </c:val>
          <c:extLst>
            <c:ext xmlns:c16="http://schemas.microsoft.com/office/drawing/2014/chart" uri="{C3380CC4-5D6E-409C-BE32-E72D297353CC}">
              <c16:uniqueId val="{00000000-3177-4532-90DE-E5A58C70A0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3177-4532-90DE-E5A58C70A0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124.39</c:v>
                </c:pt>
                <c:pt idx="1">
                  <c:v>124.68</c:v>
                </c:pt>
                <c:pt idx="2">
                  <c:v>123.23</c:v>
                </c:pt>
                <c:pt idx="3">
                  <c:v>133.79</c:v>
                </c:pt>
                <c:pt idx="4">
                  <c:v>126.22</c:v>
                </c:pt>
              </c:numCache>
            </c:numRef>
          </c:val>
          <c:extLst>
            <c:ext xmlns:c16="http://schemas.microsoft.com/office/drawing/2014/chart" uri="{C3380CC4-5D6E-409C-BE32-E72D297353CC}">
              <c16:uniqueId val="{00000000-C096-4F33-BC6F-5803F6984EF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C096-4F33-BC6F-5803F6984EF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59.95</c:v>
                </c:pt>
                <c:pt idx="1">
                  <c:v>60.3</c:v>
                </c:pt>
                <c:pt idx="2">
                  <c:v>60.07</c:v>
                </c:pt>
                <c:pt idx="3">
                  <c:v>59.66</c:v>
                </c:pt>
                <c:pt idx="4">
                  <c:v>59.8</c:v>
                </c:pt>
              </c:numCache>
            </c:numRef>
          </c:val>
          <c:extLst>
            <c:ext xmlns:c16="http://schemas.microsoft.com/office/drawing/2014/chart" uri="{C3380CC4-5D6E-409C-BE32-E72D297353CC}">
              <c16:uniqueId val="{00000000-155E-421C-B883-B3EC01AC36A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155E-421C-B883-B3EC01AC36A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16.48</c:v>
                </c:pt>
                <c:pt idx="1">
                  <c:v>16.48</c:v>
                </c:pt>
                <c:pt idx="2">
                  <c:v>14.03</c:v>
                </c:pt>
                <c:pt idx="3">
                  <c:v>12.35</c:v>
                </c:pt>
                <c:pt idx="4">
                  <c:v>11.12</c:v>
                </c:pt>
              </c:numCache>
            </c:numRef>
          </c:val>
          <c:extLst>
            <c:ext xmlns:c16="http://schemas.microsoft.com/office/drawing/2014/chart" uri="{C3380CC4-5D6E-409C-BE32-E72D297353CC}">
              <c16:uniqueId val="{00000000-F005-42A7-8CDF-3B8F6290EC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F005-42A7-8CDF-3B8F6290EC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DE-409E-A75D-76B7BC5B090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1ADE-409E-A75D-76B7BC5B090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956.36</c:v>
                </c:pt>
                <c:pt idx="1">
                  <c:v>1765.44</c:v>
                </c:pt>
                <c:pt idx="2">
                  <c:v>712.65</c:v>
                </c:pt>
                <c:pt idx="3">
                  <c:v>743.33</c:v>
                </c:pt>
                <c:pt idx="4">
                  <c:v>624.98</c:v>
                </c:pt>
              </c:numCache>
            </c:numRef>
          </c:val>
          <c:extLst>
            <c:ext xmlns:c16="http://schemas.microsoft.com/office/drawing/2014/chart" uri="{C3380CC4-5D6E-409C-BE32-E72D297353CC}">
              <c16:uniqueId val="{00000000-70C2-4F0E-B3F4-C33031C36F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70C2-4F0E-B3F4-C33031C36F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61.05</c:v>
                </c:pt>
                <c:pt idx="1">
                  <c:v>81.069999999999993</c:v>
                </c:pt>
                <c:pt idx="2">
                  <c:v>120.76</c:v>
                </c:pt>
                <c:pt idx="3">
                  <c:v>159.36000000000001</c:v>
                </c:pt>
                <c:pt idx="4">
                  <c:v>156.08000000000001</c:v>
                </c:pt>
              </c:numCache>
            </c:numRef>
          </c:val>
          <c:extLst>
            <c:ext xmlns:c16="http://schemas.microsoft.com/office/drawing/2014/chart" uri="{C3380CC4-5D6E-409C-BE32-E72D297353CC}">
              <c16:uniqueId val="{00000000-8E2C-4F8B-8565-887A13D25F0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8E2C-4F8B-8565-887A13D25F0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123.92</c:v>
                </c:pt>
                <c:pt idx="1">
                  <c:v>125.01</c:v>
                </c:pt>
                <c:pt idx="2">
                  <c:v>123.63</c:v>
                </c:pt>
                <c:pt idx="3">
                  <c:v>121.98</c:v>
                </c:pt>
                <c:pt idx="4">
                  <c:v>125.96</c:v>
                </c:pt>
              </c:numCache>
            </c:numRef>
          </c:val>
          <c:extLst>
            <c:ext xmlns:c16="http://schemas.microsoft.com/office/drawing/2014/chart" uri="{C3380CC4-5D6E-409C-BE32-E72D297353CC}">
              <c16:uniqueId val="{00000000-7D25-46CD-BC4E-6FE70676F78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7D25-46CD-BC4E-6FE70676F78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189.14</c:v>
                </c:pt>
                <c:pt idx="1">
                  <c:v>188.78</c:v>
                </c:pt>
                <c:pt idx="2">
                  <c:v>195.07</c:v>
                </c:pt>
                <c:pt idx="3">
                  <c:v>195.39</c:v>
                </c:pt>
                <c:pt idx="4">
                  <c:v>187.2</c:v>
                </c:pt>
              </c:numCache>
            </c:numRef>
          </c:val>
          <c:extLst>
            <c:ext xmlns:c16="http://schemas.microsoft.com/office/drawing/2014/chart" uri="{C3380CC4-5D6E-409C-BE32-E72D297353CC}">
              <c16:uniqueId val="{00000000-965D-46A2-80EA-B7B83586B6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965D-46A2-80EA-B7B83586B6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10" zoomScaleNormal="100" workbookViewId="0">
      <selection activeCell="CI28" sqref="CI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板柳町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12987</v>
      </c>
      <c r="AM8" s="45"/>
      <c r="AN8" s="45"/>
      <c r="AO8" s="45"/>
      <c r="AP8" s="45"/>
      <c r="AQ8" s="45"/>
      <c r="AR8" s="45"/>
      <c r="AS8" s="45"/>
      <c r="AT8" s="46">
        <f>データ!$S$6</f>
        <v>41.88</v>
      </c>
      <c r="AU8" s="47"/>
      <c r="AV8" s="47"/>
      <c r="AW8" s="47"/>
      <c r="AX8" s="47"/>
      <c r="AY8" s="47"/>
      <c r="AZ8" s="47"/>
      <c r="BA8" s="47"/>
      <c r="BB8" s="48">
        <f>データ!$T$6</f>
        <v>310.10000000000002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80.63</v>
      </c>
      <c r="J10" s="47"/>
      <c r="K10" s="47"/>
      <c r="L10" s="47"/>
      <c r="M10" s="47"/>
      <c r="N10" s="47"/>
      <c r="O10" s="81"/>
      <c r="P10" s="48">
        <f>データ!$P$6</f>
        <v>97.66</v>
      </c>
      <c r="Q10" s="48"/>
      <c r="R10" s="48"/>
      <c r="S10" s="48"/>
      <c r="T10" s="48"/>
      <c r="U10" s="48"/>
      <c r="V10" s="48"/>
      <c r="W10" s="45">
        <f>データ!$Q$6</f>
        <v>4925</v>
      </c>
      <c r="X10" s="45"/>
      <c r="Y10" s="45"/>
      <c r="Z10" s="45"/>
      <c r="AA10" s="45"/>
      <c r="AB10" s="45"/>
      <c r="AC10" s="45"/>
      <c r="AD10" s="2"/>
      <c r="AE10" s="2"/>
      <c r="AF10" s="2"/>
      <c r="AG10" s="2"/>
      <c r="AH10" s="2"/>
      <c r="AI10" s="2"/>
      <c r="AJ10" s="2"/>
      <c r="AK10" s="2"/>
      <c r="AL10" s="45">
        <f>データ!$U$6</f>
        <v>12537</v>
      </c>
      <c r="AM10" s="45"/>
      <c r="AN10" s="45"/>
      <c r="AO10" s="45"/>
      <c r="AP10" s="45"/>
      <c r="AQ10" s="45"/>
      <c r="AR10" s="45"/>
      <c r="AS10" s="45"/>
      <c r="AT10" s="46">
        <f>データ!$V$6</f>
        <v>41.81</v>
      </c>
      <c r="AU10" s="47"/>
      <c r="AV10" s="47"/>
      <c r="AW10" s="47"/>
      <c r="AX10" s="47"/>
      <c r="AY10" s="47"/>
      <c r="AZ10" s="47"/>
      <c r="BA10" s="47"/>
      <c r="BB10" s="48">
        <f>データ!$W$6</f>
        <v>299.86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arTIYIQU70/SCtNfQmERbNZkrvAbPQmj0Z0KrJotQbb7JMuNBmSeHA9UnZzaICDWokaXdpMLMjqVc61TzbnIQ==" saltValue="q12uoSZGerd2YWkf6vuY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23817</v>
      </c>
      <c r="D6" s="20">
        <f t="shared" si="3"/>
        <v>46</v>
      </c>
      <c r="E6" s="20">
        <f t="shared" si="3"/>
        <v>1</v>
      </c>
      <c r="F6" s="20">
        <f t="shared" si="3"/>
        <v>0</v>
      </c>
      <c r="G6" s="20">
        <f t="shared" si="3"/>
        <v>1</v>
      </c>
      <c r="H6" s="20" t="str">
        <f t="shared" si="3"/>
        <v>青森県　板柳町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80.63</v>
      </c>
      <c r="P6" s="21">
        <f t="shared" si="3"/>
        <v>97.66</v>
      </c>
      <c r="Q6" s="21">
        <f t="shared" si="3"/>
        <v>4925</v>
      </c>
      <c r="R6" s="21">
        <f t="shared" si="3"/>
        <v>12987</v>
      </c>
      <c r="S6" s="21">
        <f t="shared" si="3"/>
        <v>41.88</v>
      </c>
      <c r="T6" s="21">
        <f t="shared" si="3"/>
        <v>310.10000000000002</v>
      </c>
      <c r="U6" s="21">
        <f t="shared" si="3"/>
        <v>12537</v>
      </c>
      <c r="V6" s="21">
        <f t="shared" si="3"/>
        <v>41.81</v>
      </c>
      <c r="W6" s="21">
        <f t="shared" si="3"/>
        <v>299.86</v>
      </c>
      <c r="X6" s="22">
        <f>IF(X7="",NA(),X7)</f>
        <v>124.39</v>
      </c>
      <c r="Y6" s="22">
        <f t="shared" ref="Y6:AG6" si="4">IF(Y7="",NA(),Y7)</f>
        <v>124.68</v>
      </c>
      <c r="Z6" s="22">
        <f t="shared" si="4"/>
        <v>123.23</v>
      </c>
      <c r="AA6" s="22">
        <f t="shared" si="4"/>
        <v>133.79</v>
      </c>
      <c r="AB6" s="22">
        <f t="shared" si="4"/>
        <v>126.22</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956.36</v>
      </c>
      <c r="AU6" s="22">
        <f t="shared" ref="AU6:BC6" si="6">IF(AU7="",NA(),AU7)</f>
        <v>1765.44</v>
      </c>
      <c r="AV6" s="22">
        <f t="shared" si="6"/>
        <v>712.65</v>
      </c>
      <c r="AW6" s="22">
        <f t="shared" si="6"/>
        <v>743.33</v>
      </c>
      <c r="AX6" s="22">
        <f t="shared" si="6"/>
        <v>624.98</v>
      </c>
      <c r="AY6" s="22">
        <f t="shared" si="6"/>
        <v>355.27</v>
      </c>
      <c r="AZ6" s="22">
        <f t="shared" si="6"/>
        <v>359.7</v>
      </c>
      <c r="BA6" s="22">
        <f t="shared" si="6"/>
        <v>362.93</v>
      </c>
      <c r="BB6" s="22">
        <f t="shared" si="6"/>
        <v>371.81</v>
      </c>
      <c r="BC6" s="22">
        <f t="shared" si="6"/>
        <v>384.23</v>
      </c>
      <c r="BD6" s="21" t="str">
        <f>IF(BD7="","",IF(BD7="-","【-】","【"&amp;SUBSTITUTE(TEXT(BD7,"#,##0.00"),"-","△")&amp;"】"))</f>
        <v>【261.51】</v>
      </c>
      <c r="BE6" s="22">
        <f>IF(BE7="",NA(),BE7)</f>
        <v>61.05</v>
      </c>
      <c r="BF6" s="22">
        <f t="shared" ref="BF6:BN6" si="7">IF(BF7="",NA(),BF7)</f>
        <v>81.069999999999993</v>
      </c>
      <c r="BG6" s="22">
        <f t="shared" si="7"/>
        <v>120.76</v>
      </c>
      <c r="BH6" s="22">
        <f t="shared" si="7"/>
        <v>159.36000000000001</v>
      </c>
      <c r="BI6" s="22">
        <f t="shared" si="7"/>
        <v>156.08000000000001</v>
      </c>
      <c r="BJ6" s="22">
        <f t="shared" si="7"/>
        <v>458.27</v>
      </c>
      <c r="BK6" s="22">
        <f t="shared" si="7"/>
        <v>447.01</v>
      </c>
      <c r="BL6" s="22">
        <f t="shared" si="7"/>
        <v>439.05</v>
      </c>
      <c r="BM6" s="22">
        <f t="shared" si="7"/>
        <v>465.85</v>
      </c>
      <c r="BN6" s="22">
        <f t="shared" si="7"/>
        <v>439.43</v>
      </c>
      <c r="BO6" s="21" t="str">
        <f>IF(BO7="","",IF(BO7="-","【-】","【"&amp;SUBSTITUTE(TEXT(BO7,"#,##0.00"),"-","△")&amp;"】"))</f>
        <v>【265.16】</v>
      </c>
      <c r="BP6" s="22">
        <f>IF(BP7="",NA(),BP7)</f>
        <v>123.92</v>
      </c>
      <c r="BQ6" s="22">
        <f t="shared" ref="BQ6:BY6" si="8">IF(BQ7="",NA(),BQ7)</f>
        <v>125.01</v>
      </c>
      <c r="BR6" s="22">
        <f t="shared" si="8"/>
        <v>123.63</v>
      </c>
      <c r="BS6" s="22">
        <f t="shared" si="8"/>
        <v>121.98</v>
      </c>
      <c r="BT6" s="22">
        <f t="shared" si="8"/>
        <v>125.96</v>
      </c>
      <c r="BU6" s="22">
        <f t="shared" si="8"/>
        <v>96.77</v>
      </c>
      <c r="BV6" s="22">
        <f t="shared" si="8"/>
        <v>95.81</v>
      </c>
      <c r="BW6" s="22">
        <f t="shared" si="8"/>
        <v>95.26</v>
      </c>
      <c r="BX6" s="22">
        <f t="shared" si="8"/>
        <v>92.39</v>
      </c>
      <c r="BY6" s="22">
        <f t="shared" si="8"/>
        <v>94.41</v>
      </c>
      <c r="BZ6" s="21" t="str">
        <f>IF(BZ7="","",IF(BZ7="-","【-】","【"&amp;SUBSTITUTE(TEXT(BZ7,"#,##0.00"),"-","△")&amp;"】"))</f>
        <v>【102.35】</v>
      </c>
      <c r="CA6" s="22">
        <f>IF(CA7="",NA(),CA7)</f>
        <v>189.14</v>
      </c>
      <c r="CB6" s="22">
        <f t="shared" ref="CB6:CJ6" si="9">IF(CB7="",NA(),CB7)</f>
        <v>188.78</v>
      </c>
      <c r="CC6" s="22">
        <f t="shared" si="9"/>
        <v>195.07</v>
      </c>
      <c r="CD6" s="22">
        <f t="shared" si="9"/>
        <v>195.39</v>
      </c>
      <c r="CE6" s="22">
        <f t="shared" si="9"/>
        <v>187.2</v>
      </c>
      <c r="CF6" s="22">
        <f t="shared" si="9"/>
        <v>187.18</v>
      </c>
      <c r="CG6" s="22">
        <f t="shared" si="9"/>
        <v>189.58</v>
      </c>
      <c r="CH6" s="22">
        <f t="shared" si="9"/>
        <v>192.82</v>
      </c>
      <c r="CI6" s="22">
        <f t="shared" si="9"/>
        <v>192.98</v>
      </c>
      <c r="CJ6" s="22">
        <f t="shared" si="9"/>
        <v>192.13</v>
      </c>
      <c r="CK6" s="21" t="str">
        <f>IF(CK7="","",IF(CK7="-","【-】","【"&amp;SUBSTITUTE(TEXT(CK7,"#,##0.00"),"-","△")&amp;"】"))</f>
        <v>【167.74】</v>
      </c>
      <c r="CL6" s="22">
        <f>IF(CL7="",NA(),CL7)</f>
        <v>51.94</v>
      </c>
      <c r="CM6" s="22">
        <f t="shared" ref="CM6:CU6" si="10">IF(CM7="",NA(),CM7)</f>
        <v>50.07</v>
      </c>
      <c r="CN6" s="22">
        <f t="shared" si="10"/>
        <v>50.55</v>
      </c>
      <c r="CO6" s="22">
        <f t="shared" si="10"/>
        <v>52.11</v>
      </c>
      <c r="CP6" s="22">
        <f t="shared" si="10"/>
        <v>50.59</v>
      </c>
      <c r="CQ6" s="22">
        <f t="shared" si="10"/>
        <v>55.88</v>
      </c>
      <c r="CR6" s="22">
        <f t="shared" si="10"/>
        <v>55.22</v>
      </c>
      <c r="CS6" s="22">
        <f t="shared" si="10"/>
        <v>54.05</v>
      </c>
      <c r="CT6" s="22">
        <f t="shared" si="10"/>
        <v>54.43</v>
      </c>
      <c r="CU6" s="22">
        <f t="shared" si="10"/>
        <v>53.87</v>
      </c>
      <c r="CV6" s="21" t="str">
        <f>IF(CV7="","",IF(CV7="-","【-】","【"&amp;SUBSTITUTE(TEXT(CV7,"#,##0.00"),"-","△")&amp;"】"))</f>
        <v>【60.29】</v>
      </c>
      <c r="CW6" s="22">
        <f>IF(CW7="",NA(),CW7)</f>
        <v>88.71</v>
      </c>
      <c r="CX6" s="22">
        <f t="shared" ref="CX6:DF6" si="11">IF(CX7="",NA(),CX7)</f>
        <v>90.33</v>
      </c>
      <c r="CY6" s="22">
        <f t="shared" si="11"/>
        <v>86.96</v>
      </c>
      <c r="CZ6" s="22">
        <f t="shared" si="11"/>
        <v>87.31</v>
      </c>
      <c r="DA6" s="22">
        <f t="shared" si="11"/>
        <v>89.91</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59.95</v>
      </c>
      <c r="DI6" s="22">
        <f t="shared" ref="DI6:DQ6" si="12">IF(DI7="",NA(),DI7)</f>
        <v>60.3</v>
      </c>
      <c r="DJ6" s="22">
        <f t="shared" si="12"/>
        <v>60.07</v>
      </c>
      <c r="DK6" s="22">
        <f t="shared" si="12"/>
        <v>59.66</v>
      </c>
      <c r="DL6" s="22">
        <f t="shared" si="12"/>
        <v>59.8</v>
      </c>
      <c r="DM6" s="22">
        <f t="shared" si="12"/>
        <v>46.61</v>
      </c>
      <c r="DN6" s="22">
        <f t="shared" si="12"/>
        <v>47.97</v>
      </c>
      <c r="DO6" s="22">
        <f t="shared" si="12"/>
        <v>49.12</v>
      </c>
      <c r="DP6" s="22">
        <f t="shared" si="12"/>
        <v>49.39</v>
      </c>
      <c r="DQ6" s="22">
        <f t="shared" si="12"/>
        <v>50.75</v>
      </c>
      <c r="DR6" s="21" t="str">
        <f>IF(DR7="","",IF(DR7="-","【-】","【"&amp;SUBSTITUTE(TEXT(DR7,"#,##0.00"),"-","△")&amp;"】"))</f>
        <v>【50.88】</v>
      </c>
      <c r="DS6" s="22">
        <f>IF(DS7="",NA(),DS7)</f>
        <v>16.48</v>
      </c>
      <c r="DT6" s="22">
        <f t="shared" ref="DT6:EB6" si="13">IF(DT7="",NA(),DT7)</f>
        <v>16.48</v>
      </c>
      <c r="DU6" s="22">
        <f t="shared" si="13"/>
        <v>14.03</v>
      </c>
      <c r="DV6" s="22">
        <f t="shared" si="13"/>
        <v>12.35</v>
      </c>
      <c r="DW6" s="22">
        <f t="shared" si="13"/>
        <v>11.12</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1">
        <f t="shared" ref="EE6:EM6" si="14">IF(EE7="",NA(),EE7)</f>
        <v>0</v>
      </c>
      <c r="EF6" s="22">
        <f t="shared" si="14"/>
        <v>1.4</v>
      </c>
      <c r="EG6" s="22">
        <f t="shared" si="14"/>
        <v>1.66</v>
      </c>
      <c r="EH6" s="22">
        <f t="shared" si="14"/>
        <v>1.1000000000000001</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23817</v>
      </c>
      <c r="D7" s="24">
        <v>46</v>
      </c>
      <c r="E7" s="24">
        <v>1</v>
      </c>
      <c r="F7" s="24">
        <v>0</v>
      </c>
      <c r="G7" s="24">
        <v>1</v>
      </c>
      <c r="H7" s="24" t="s">
        <v>93</v>
      </c>
      <c r="I7" s="24" t="s">
        <v>94</v>
      </c>
      <c r="J7" s="24" t="s">
        <v>95</v>
      </c>
      <c r="K7" s="24" t="s">
        <v>96</v>
      </c>
      <c r="L7" s="24" t="s">
        <v>97</v>
      </c>
      <c r="M7" s="24" t="s">
        <v>98</v>
      </c>
      <c r="N7" s="25" t="s">
        <v>99</v>
      </c>
      <c r="O7" s="25">
        <v>80.63</v>
      </c>
      <c r="P7" s="25">
        <v>97.66</v>
      </c>
      <c r="Q7" s="25">
        <v>4925</v>
      </c>
      <c r="R7" s="25">
        <v>12987</v>
      </c>
      <c r="S7" s="25">
        <v>41.88</v>
      </c>
      <c r="T7" s="25">
        <v>310.10000000000002</v>
      </c>
      <c r="U7" s="25">
        <v>12537</v>
      </c>
      <c r="V7" s="25">
        <v>41.81</v>
      </c>
      <c r="W7" s="25">
        <v>299.86</v>
      </c>
      <c r="X7" s="25">
        <v>124.39</v>
      </c>
      <c r="Y7" s="25">
        <v>124.68</v>
      </c>
      <c r="Z7" s="25">
        <v>123.23</v>
      </c>
      <c r="AA7" s="25">
        <v>133.79</v>
      </c>
      <c r="AB7" s="25">
        <v>126.22</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956.36</v>
      </c>
      <c r="AU7" s="25">
        <v>1765.44</v>
      </c>
      <c r="AV7" s="25">
        <v>712.65</v>
      </c>
      <c r="AW7" s="25">
        <v>743.33</v>
      </c>
      <c r="AX7" s="25">
        <v>624.98</v>
      </c>
      <c r="AY7" s="25">
        <v>355.27</v>
      </c>
      <c r="AZ7" s="25">
        <v>359.7</v>
      </c>
      <c r="BA7" s="25">
        <v>362.93</v>
      </c>
      <c r="BB7" s="25">
        <v>371.81</v>
      </c>
      <c r="BC7" s="25">
        <v>384.23</v>
      </c>
      <c r="BD7" s="25">
        <v>261.51</v>
      </c>
      <c r="BE7" s="25">
        <v>61.05</v>
      </c>
      <c r="BF7" s="25">
        <v>81.069999999999993</v>
      </c>
      <c r="BG7" s="25">
        <v>120.76</v>
      </c>
      <c r="BH7" s="25">
        <v>159.36000000000001</v>
      </c>
      <c r="BI7" s="25">
        <v>156.08000000000001</v>
      </c>
      <c r="BJ7" s="25">
        <v>458.27</v>
      </c>
      <c r="BK7" s="25">
        <v>447.01</v>
      </c>
      <c r="BL7" s="25">
        <v>439.05</v>
      </c>
      <c r="BM7" s="25">
        <v>465.85</v>
      </c>
      <c r="BN7" s="25">
        <v>439.43</v>
      </c>
      <c r="BO7" s="25">
        <v>265.16000000000003</v>
      </c>
      <c r="BP7" s="25">
        <v>123.92</v>
      </c>
      <c r="BQ7" s="25">
        <v>125.01</v>
      </c>
      <c r="BR7" s="25">
        <v>123.63</v>
      </c>
      <c r="BS7" s="25">
        <v>121.98</v>
      </c>
      <c r="BT7" s="25">
        <v>125.96</v>
      </c>
      <c r="BU7" s="25">
        <v>96.77</v>
      </c>
      <c r="BV7" s="25">
        <v>95.81</v>
      </c>
      <c r="BW7" s="25">
        <v>95.26</v>
      </c>
      <c r="BX7" s="25">
        <v>92.39</v>
      </c>
      <c r="BY7" s="25">
        <v>94.41</v>
      </c>
      <c r="BZ7" s="25">
        <v>102.35</v>
      </c>
      <c r="CA7" s="25">
        <v>189.14</v>
      </c>
      <c r="CB7" s="25">
        <v>188.78</v>
      </c>
      <c r="CC7" s="25">
        <v>195.07</v>
      </c>
      <c r="CD7" s="25">
        <v>195.39</v>
      </c>
      <c r="CE7" s="25">
        <v>187.2</v>
      </c>
      <c r="CF7" s="25">
        <v>187.18</v>
      </c>
      <c r="CG7" s="25">
        <v>189.58</v>
      </c>
      <c r="CH7" s="25">
        <v>192.82</v>
      </c>
      <c r="CI7" s="25">
        <v>192.98</v>
      </c>
      <c r="CJ7" s="25">
        <v>192.13</v>
      </c>
      <c r="CK7" s="25">
        <v>167.74</v>
      </c>
      <c r="CL7" s="25">
        <v>51.94</v>
      </c>
      <c r="CM7" s="25">
        <v>50.07</v>
      </c>
      <c r="CN7" s="25">
        <v>50.55</v>
      </c>
      <c r="CO7" s="25">
        <v>52.11</v>
      </c>
      <c r="CP7" s="25">
        <v>50.59</v>
      </c>
      <c r="CQ7" s="25">
        <v>55.88</v>
      </c>
      <c r="CR7" s="25">
        <v>55.22</v>
      </c>
      <c r="CS7" s="25">
        <v>54.05</v>
      </c>
      <c r="CT7" s="25">
        <v>54.43</v>
      </c>
      <c r="CU7" s="25">
        <v>53.87</v>
      </c>
      <c r="CV7" s="25">
        <v>60.29</v>
      </c>
      <c r="CW7" s="25">
        <v>88.71</v>
      </c>
      <c r="CX7" s="25">
        <v>90.33</v>
      </c>
      <c r="CY7" s="25">
        <v>86.96</v>
      </c>
      <c r="CZ7" s="25">
        <v>87.31</v>
      </c>
      <c r="DA7" s="25">
        <v>89.91</v>
      </c>
      <c r="DB7" s="25">
        <v>80.989999999999995</v>
      </c>
      <c r="DC7" s="25">
        <v>80.930000000000007</v>
      </c>
      <c r="DD7" s="25">
        <v>80.510000000000005</v>
      </c>
      <c r="DE7" s="25">
        <v>79.44</v>
      </c>
      <c r="DF7" s="25">
        <v>79.489999999999995</v>
      </c>
      <c r="DG7" s="25">
        <v>90.12</v>
      </c>
      <c r="DH7" s="25">
        <v>59.95</v>
      </c>
      <c r="DI7" s="25">
        <v>60.3</v>
      </c>
      <c r="DJ7" s="25">
        <v>60.07</v>
      </c>
      <c r="DK7" s="25">
        <v>59.66</v>
      </c>
      <c r="DL7" s="25">
        <v>59.8</v>
      </c>
      <c r="DM7" s="25">
        <v>46.61</v>
      </c>
      <c r="DN7" s="25">
        <v>47.97</v>
      </c>
      <c r="DO7" s="25">
        <v>49.12</v>
      </c>
      <c r="DP7" s="25">
        <v>49.39</v>
      </c>
      <c r="DQ7" s="25">
        <v>50.75</v>
      </c>
      <c r="DR7" s="25">
        <v>50.88</v>
      </c>
      <c r="DS7" s="25">
        <v>16.48</v>
      </c>
      <c r="DT7" s="25">
        <v>16.48</v>
      </c>
      <c r="DU7" s="25">
        <v>14.03</v>
      </c>
      <c r="DV7" s="25">
        <v>12.35</v>
      </c>
      <c r="DW7" s="25">
        <v>11.12</v>
      </c>
      <c r="DX7" s="25">
        <v>10.84</v>
      </c>
      <c r="DY7" s="25">
        <v>15.33</v>
      </c>
      <c r="DZ7" s="25">
        <v>16.760000000000002</v>
      </c>
      <c r="EA7" s="25">
        <v>18.57</v>
      </c>
      <c r="EB7" s="25">
        <v>21.14</v>
      </c>
      <c r="EC7" s="25">
        <v>22.3</v>
      </c>
      <c r="ED7" s="25">
        <v>0</v>
      </c>
      <c r="EE7" s="25">
        <v>0</v>
      </c>
      <c r="EF7" s="25">
        <v>1.4</v>
      </c>
      <c r="EG7" s="25">
        <v>1.66</v>
      </c>
      <c r="EH7" s="25">
        <v>1.1000000000000001</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2022-12-01T00:52:25Z</dcterms:created>
  <dcterms:modified xsi:type="dcterms:W3CDTF">2023-01-12T06:57:34Z</dcterms:modified>
  <cp:category/>
</cp:coreProperties>
</file>