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ts-xel63a\share\2下水道係\け_経営分析\R03経営比較分析表\"/>
    </mc:Choice>
  </mc:AlternateContent>
  <xr:revisionPtr revIDLastSave="0" documentId="13_ncr:1_{32FCA7EA-6B31-49E3-981B-FD5B4395E522}" xr6:coauthVersionLast="36" xr6:coauthVersionMax="36" xr10:uidLastSave="{00000000-0000-0000-0000-000000000000}"/>
  <workbookProtection workbookAlgorithmName="SHA-512" workbookHashValue="OV2cd/ysQoAeFI61/Gojz7mdx7D58VeH/66j0uHQQ/JPl/7s3S5X8Qp7W0Jzen9GYb1A9NIVgw4+CE83BfeaZg==" workbookSaltValue="4FeIbpX5yFgdhQOHEMRBG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BB10" i="4"/>
  <c r="AL10" i="4"/>
  <c r="AD10" i="4"/>
  <c r="P10" i="4"/>
  <c r="B10" i="4"/>
  <c r="AT8" i="4"/>
  <c r="AD8" i="4"/>
  <c r="W8" i="4"/>
  <c r="I8" i="4"/>
  <c r="B8" i="4"/>
  <c r="B6"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<sst xmlns="http://schemas.openxmlformats.org/spreadsheetml/2006/main" count="236" uniqueCount="119">
  <si>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</si>
  <si>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</si>
  <si>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</si>
  <si>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</si>
  <si>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</si>
  <si>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</si>
  <si>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</si>
  <si>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</si>
  <si>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</si>
  <si>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</si>
  <si>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</si>
  <si>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</si>
  <si>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</si>
  <si>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</si>
  <si>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</si>
  <si>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</si>
  <si>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</si>
  <si>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</si>
  <si>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</si>
  <si>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</si>
  <si>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</si>
  <si>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</si>
  <si>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</si>
  <si>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</si>
  <si>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</si>
  <si>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</si>
  <si>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</si>
  <si>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</si>
  <si>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</si>
  <si>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</si>
  <si>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</si>
  <si>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</si>
  <si>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</si>
  <si>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</si>
  <si>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</si>
  <si>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</si>
  <si>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</si>
  <si>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</si>
  <si>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</si>
  <si>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</si>
  <si>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</si>
  <si>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</si>
  <si>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</si>
  <si>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</si>
  <si>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</si>
  <si>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</si>
  <si>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</si>
  <si>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</si>
  <si>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</si>
  <si>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</si>
  <si>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</si>
  <si>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</si>
  <si>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</si>
  <si>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</si>
  <si>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</si>
  <si>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</si>
  <si>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</si>
  <si>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</si>
  <si>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</si>
  <si>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</si>
  <si>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</si>
  <si>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</si>
  <si>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</si>
  <si>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</si>
  <si>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</si>
  <si>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</si>
  <si>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</si>
  <si>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</si>
  <si>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</si>
  <si>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</si>
  <si>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</si>
  <si>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</si>
  <si>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</si>
  <si>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</si>
  <si>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</si>
  <si>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</si>
  <si>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</si>
  <si>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</si>
  <si>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</si>
  <si>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</si>
  <si>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</si>
  <si>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</si>
  <si>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</si>
  <si>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</si>
  <si>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</si>
  <si>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</si>
  <si>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</si>
  <si>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</si>
  <si>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</si>
  <si>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</si>
  <si>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</si>
  <si>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</si>
  <si>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</si>
  <si>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</si>
  <si>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</si>
  <si>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</si>
  <si>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</si>
  <si>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</si>
  <si>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板柳町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</si>
  <si>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</si>
  <si>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</si>
  <si>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</si>
  <si>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</si>
  <si>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</si>
  <si>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</si>
  <si>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</si>
  <si>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</si>
  <si>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</si>
  <si>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</si>
  <si>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</si>
  <si>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</si>
  <si>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</si>
  <si>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</si>
  <si>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</si>
  <si>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</si>
  <si>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</si>
  <si>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平成14年から管渠工事を行っており、耐用年数を超えた管渠は無く、改築はない。</t>
    <phoneticPr fontId="4"/>
  </si>
  <si>
    <t>現在のところ、経営状況は安定しているが、過疎化等（←社会減（転出等）かと思われる。）による急激な人口減少に伴う使用料収入の減少、及び施設の改築（更新・長寿命化）による費用の増加が見込まれるため、未収金の回収、維持管理費の削減等、事業運営について十分な検討が必要である。
　そのことから、公営企業会計への移行に併せて、長期的な基本計画である経営戦略の改定を実施し、経営の健全化を図るための取組を進めていく。</t>
    <rPh sb="143" eb="145">
      <t>コウエイ</t>
    </rPh>
    <rPh sb="145" eb="147">
      <t>キギョウ</t>
    </rPh>
    <rPh sb="147" eb="149">
      <t>カイケイ</t>
    </rPh>
    <rPh sb="151" eb="153">
      <t>イコウ</t>
    </rPh>
    <rPh sb="154" eb="155">
      <t>アワ</t>
    </rPh>
    <phoneticPr fontId="4"/>
  </si>
  <si>
    <t xml:space="preserve">
　収益的収支比率は、平成30年度までは、100％前後で横ばいとなっていたが、令和元年度より法改正による施設改修を行っており、令和2年度では89％に減少している。令和3年度においても同規模の施設改修の他、大規模な処理施設の修繕工事を行っているにもかかわらず令和3年度では96％と増加している。要因としては令和3年度において施行していた処理施設の施設修繕工事の翌年度への明許繰越により、R3年度において一時的に収入に対する費用の割合が減少したためである。
　また、経費回収率が100％を下回っており、現在のところ、使用料収入以外の収入（一般会計繰入金）により経営の安定が図られている。
　施設利用率及び水洗化率については、年々増加しているものの、過疎化（←社会減（転出等）かと思われる。）による処理区内人口の減、水洗化人口の減に伴い、加入率が類似団体と比較し、低い状況にある。
　このことから、今後は未収金の回収、新規加入者を増やすための取組、使用料金の見直し等を進めていく必要がある。</t>
    <rPh sb="81" eb="83">
      <t>レイワ</t>
    </rPh>
    <rPh sb="84" eb="86">
      <t>ネンド</t>
    </rPh>
    <rPh sb="91" eb="94">
      <t>ドウキボ</t>
    </rPh>
    <rPh sb="95" eb="97">
      <t>シセツ</t>
    </rPh>
    <rPh sb="97" eb="99">
      <t>カイシュウ</t>
    </rPh>
    <rPh sb="100" eb="101">
      <t>ホカ</t>
    </rPh>
    <rPh sb="102" eb="105">
      <t>ダイキボ</t>
    </rPh>
    <rPh sb="106" eb="108">
      <t>ショリ</t>
    </rPh>
    <rPh sb="108" eb="110">
      <t>シセツ</t>
    </rPh>
    <rPh sb="111" eb="113">
      <t>シュウゼン</t>
    </rPh>
    <rPh sb="113" eb="115">
      <t>コウジ</t>
    </rPh>
    <rPh sb="116" eb="117">
      <t>オコナ</t>
    </rPh>
    <rPh sb="128" eb="130">
      <t>レイワ</t>
    </rPh>
    <rPh sb="131" eb="133">
      <t>ネンド</t>
    </rPh>
    <rPh sb="139" eb="141">
      <t>ゾウカ</t>
    </rPh>
    <rPh sb="146" eb="148">
      <t>ヨウイン</t>
    </rPh>
    <rPh sb="152" eb="154">
      <t>レイワ</t>
    </rPh>
    <rPh sb="155" eb="157">
      <t>ネンド</t>
    </rPh>
    <rPh sb="161" eb="163">
      <t>セコウ</t>
    </rPh>
    <rPh sb="167" eb="169">
      <t>ショリ</t>
    </rPh>
    <rPh sb="169" eb="171">
      <t>シセツ</t>
    </rPh>
    <rPh sb="172" eb="174">
      <t>シセツ</t>
    </rPh>
    <rPh sb="174" eb="176">
      <t>シュウゼン</t>
    </rPh>
    <rPh sb="176" eb="178">
      <t>コウジ</t>
    </rPh>
    <rPh sb="179" eb="182">
      <t>ヨクネンド</t>
    </rPh>
    <rPh sb="184" eb="185">
      <t>メイ</t>
    </rPh>
    <rPh sb="185" eb="186">
      <t>キョ</t>
    </rPh>
    <rPh sb="186" eb="188">
      <t>クリコシ</t>
    </rPh>
    <rPh sb="194" eb="196">
      <t>ネンド</t>
    </rPh>
    <rPh sb="200" eb="203">
      <t>イチジテキ</t>
    </rPh>
    <rPh sb="204" eb="206">
      <t>シュウニュウ</t>
    </rPh>
    <rPh sb="207" eb="208">
      <t>タイ</t>
    </rPh>
    <rPh sb="210" eb="212">
      <t>ヒヨウ</t>
    </rPh>
    <rPh sb="213" eb="215">
      <t>ワリアイ</t>
    </rPh>
    <rPh sb="216" eb="21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</si>
</sst>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3C-4A08-AF72-4C37C323BBC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0.04</c:v>
                </c:pt>
                <c:pt idx="2" formatCode="#,##0.00;&quot;△&quot;#,##0.00">
                  <c:v>0</c:v>
                </c:pt>
                <c:pt idx="3" formatCode="#,##0.00;&quot;△&quot;#,##0.00">
                  <c:v>0</c:v>
                </c:pt>
                <c:pt idx="4">
                  <c:v>0.05</c:v>
                </c:pt>
              </c:numCache>
            </c:numRef>
          </c:val>
          <c:smooth val="0"/>
          <c:extLst>
            <c:ext xmlns:c16="http://schemas.microsoft.com/office/drawing/2014/chart" uri="{C3380CC4-5D6E-409C-BE32-E72D297353CC}">
              <c16:uniqueId val="{00000001-B23C-4A08-AF72-4C37C323BBC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29.42</c:v>
                </c:pt>
                <c:pt idx="1">
                  <c:v>28.63</c:v>
                </c:pt>
                <c:pt idx="2">
                  <c:v>29.25</c:v>
                </c:pt>
                <c:pt idx="3">
                  <c:v>34.65</c:v>
                </c:pt>
                <c:pt idx="4">
                  <c:v>34.31</c:v>
                </c:pt>
              </c:numCache>
            </c:numRef>
          </c:val>
          <c:extLst>
            <c:ext xmlns:c16="http://schemas.microsoft.com/office/drawing/2014/chart" uri="{C3380CC4-5D6E-409C-BE32-E72D297353CC}">
              <c16:uniqueId val="{00000000-E275-4D6E-B730-CEF500F1342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40.93</c:v>
                </c:pt>
                <c:pt idx="1">
                  <c:v>43.38</c:v>
                </c:pt>
                <c:pt idx="2">
                  <c:v>42.33</c:v>
                </c:pt>
                <c:pt idx="3">
                  <c:v>41.66</c:v>
                </c:pt>
                <c:pt idx="4">
                  <c:v>66.53</c:v>
                </c:pt>
              </c:numCache>
            </c:numRef>
          </c:val>
          <c:smooth val="0"/>
          <c:extLst>
            <c:ext xmlns:c16="http://schemas.microsoft.com/office/drawing/2014/chart" uri="{C3380CC4-5D6E-409C-BE32-E72D297353CC}">
              <c16:uniqueId val="{00000001-E275-4D6E-B730-CEF500F1342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54.89</c:v>
                </c:pt>
                <c:pt idx="1">
                  <c:v>55.31</c:v>
                </c:pt>
                <c:pt idx="2">
                  <c:v>55.56</c:v>
                </c:pt>
                <c:pt idx="3">
                  <c:v>59.63</c:v>
                </c:pt>
                <c:pt idx="4">
                  <c:v>60.88</c:v>
                </c:pt>
              </c:numCache>
            </c:numRef>
          </c:val>
          <c:extLst>
            <c:ext xmlns:c16="http://schemas.microsoft.com/office/drawing/2014/chart" uri="{C3380CC4-5D6E-409C-BE32-E72D297353CC}">
              <c16:uniqueId val="{00000000-B9B9-42AA-97A6-509618D9032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62.73</c:v>
                </c:pt>
                <c:pt idx="1">
                  <c:v>62.02</c:v>
                </c:pt>
                <c:pt idx="2">
                  <c:v>62.5</c:v>
                </c:pt>
                <c:pt idx="3">
                  <c:v>58.77</c:v>
                </c:pt>
                <c:pt idx="4">
                  <c:v>84.67</c:v>
                </c:pt>
              </c:numCache>
            </c:numRef>
          </c:val>
          <c:smooth val="0"/>
          <c:extLst>
            <c:ext xmlns:c16="http://schemas.microsoft.com/office/drawing/2014/chart" uri="{C3380CC4-5D6E-409C-BE32-E72D297353CC}">
              <c16:uniqueId val="{00000001-B9B9-42AA-97A6-509618D9032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98.32</c:v>
                </c:pt>
                <c:pt idx="1">
                  <c:v>98.55</c:v>
                </c:pt>
                <c:pt idx="2">
                  <c:v>93.48</c:v>
                </c:pt>
                <c:pt idx="3">
                  <c:v>89.23</c:v>
                </c:pt>
                <c:pt idx="4">
                  <c:v>95.94</c:v>
                </c:pt>
              </c:numCache>
            </c:numRef>
          </c:val>
          <c:extLst>
            <c:ext xmlns:c16="http://schemas.microsoft.com/office/drawing/2014/chart" uri="{C3380CC4-5D6E-409C-BE32-E72D297353CC}">
              <c16:uniqueId val="{00000000-B8A2-4F2B-B484-1BFB1BDAA20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A2-4F2B-B484-1BFB1BDAA20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48-4EB6-ACAD-930E31DD766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48-4EB6-ACAD-930E31DD766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13-4D1D-9CC4-3DC7CEB237F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13-4D1D-9CC4-3DC7CEB237F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6E-4C5B-8528-EBD874F140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6E-4C5B-8528-EBD874F140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3C-4E00-B176-1B2D9E165A8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3C-4E00-B176-1B2D9E165A8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62-4B60-848D-74BCF7844B9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982.29</c:v>
                </c:pt>
                <c:pt idx="1">
                  <c:v>713.28</c:v>
                </c:pt>
                <c:pt idx="2">
                  <c:v>673.08</c:v>
                </c:pt>
                <c:pt idx="3">
                  <c:v>746.98</c:v>
                </c:pt>
                <c:pt idx="4">
                  <c:v>791.76</c:v>
                </c:pt>
              </c:numCache>
            </c:numRef>
          </c:val>
          <c:smooth val="0"/>
          <c:extLst>
            <c:ext xmlns:c16="http://schemas.microsoft.com/office/drawing/2014/chart" uri="{C3380CC4-5D6E-409C-BE32-E72D297353CC}">
              <c16:uniqueId val="{00000001-0562-4B60-848D-74BCF7844B9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50.93</c:v>
                </c:pt>
                <c:pt idx="1">
                  <c:v>48.63</c:v>
                </c:pt>
                <c:pt idx="2">
                  <c:v>57.9</c:v>
                </c:pt>
                <c:pt idx="3">
                  <c:v>49.3</c:v>
                </c:pt>
                <c:pt idx="4">
                  <c:v>47.18</c:v>
                </c:pt>
              </c:numCache>
            </c:numRef>
          </c:val>
          <c:extLst>
            <c:ext xmlns:c16="http://schemas.microsoft.com/office/drawing/2014/chart" uri="{C3380CC4-5D6E-409C-BE32-E72D297353CC}">
              <c16:uniqueId val="{00000000-4C85-4A0C-8DEB-E1E4E97E5B6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40.75</c:v>
                </c:pt>
                <c:pt idx="2">
                  <c:v>42.44</c:v>
                </c:pt>
                <c:pt idx="3">
                  <c:v>40.49</c:v>
                </c:pt>
                <c:pt idx="4">
                  <c:v>56.26</c:v>
                </c:pt>
              </c:numCache>
            </c:numRef>
          </c:val>
          <c:smooth val="0"/>
          <c:extLst>
            <c:ext xmlns:c16="http://schemas.microsoft.com/office/drawing/2014/chart" uri="{C3380CC4-5D6E-409C-BE32-E72D297353CC}">
              <c16:uniqueId val="{00000001-4C85-4A0C-8DEB-E1E4E97E5B6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300.82</c:v>
                </c:pt>
                <c:pt idx="1">
                  <c:v>313.76</c:v>
                </c:pt>
                <c:pt idx="2">
                  <c:v>269.44</c:v>
                </c:pt>
                <c:pt idx="3">
                  <c:v>319.75</c:v>
                </c:pt>
                <c:pt idx="4">
                  <c:v>336.99</c:v>
                </c:pt>
              </c:numCache>
            </c:numRef>
          </c:val>
          <c:extLst>
            <c:ext xmlns:c16="http://schemas.microsoft.com/office/drawing/2014/chart" uri="{C3380CC4-5D6E-409C-BE32-E72D297353CC}">
              <c16:uniqueId val="{00000000-3DAA-47BE-B77E-741A52446B8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334.48</c:v>
                </c:pt>
                <c:pt idx="1">
                  <c:v>311.70999999999998</c:v>
                </c:pt>
                <c:pt idx="2">
                  <c:v>284.54000000000002</c:v>
                </c:pt>
                <c:pt idx="3">
                  <c:v>274.54000000000002</c:v>
                </c:pt>
                <c:pt idx="4">
                  <c:v>282.08999999999997</c:v>
                </c:pt>
              </c:numCache>
            </c:numRef>
          </c:val>
          <c:smooth val="0"/>
          <c:extLst>
            <c:ext xmlns:c16="http://schemas.microsoft.com/office/drawing/2014/chart" uri="{C3380CC4-5D6E-409C-BE32-E72D297353CC}">
              <c16:uniqueId val="{00000001-3DAA-47BE-B77E-741A52446B8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2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青森県　板柳町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12987</v>
      </c>
      <c r="AM8" s="55"/>
      <c r="AN8" s="55"/>
      <c r="AO8" s="55"/>
      <c r="AP8" s="55"/>
      <c r="AQ8" s="55"/>
      <c r="AR8" s="55"/>
      <c r="AS8" s="55"/>
      <c r="AT8" s="54">
        <f>データ!T6</f>
        <v>41.88</v>
      </c>
      <c r="AU8" s="54"/>
      <c r="AV8" s="54"/>
      <c r="AW8" s="54"/>
      <c r="AX8" s="54"/>
      <c r="AY8" s="54"/>
      <c r="AZ8" s="54"/>
      <c r="BA8" s="54"/>
      <c r="BB8" s="54">
        <f>データ!U6</f>
        <v>310.10000000000002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32.630000000000003</v>
      </c>
      <c r="Q10" s="54"/>
      <c r="R10" s="54"/>
      <c r="S10" s="54"/>
      <c r="T10" s="54"/>
      <c r="U10" s="54"/>
      <c r="V10" s="54"/>
      <c r="W10" s="54">
        <f>データ!Q6</f>
        <v>89.12</v>
      </c>
      <c r="X10" s="54"/>
      <c r="Y10" s="54"/>
      <c r="Z10" s="54"/>
      <c r="AA10" s="54"/>
      <c r="AB10" s="54"/>
      <c r="AC10" s="54"/>
      <c r="AD10" s="55">
        <f>データ!R6</f>
        <v>2920</v>
      </c>
      <c r="AE10" s="55"/>
      <c r="AF10" s="55"/>
      <c r="AG10" s="55"/>
      <c r="AH10" s="55"/>
      <c r="AI10" s="55"/>
      <c r="AJ10" s="55"/>
      <c r="AK10" s="2"/>
      <c r="AL10" s="55">
        <f>データ!V6</f>
        <v>4177</v>
      </c>
      <c r="AM10" s="55"/>
      <c r="AN10" s="55"/>
      <c r="AO10" s="55"/>
      <c r="AP10" s="55"/>
      <c r="AQ10" s="55"/>
      <c r="AR10" s="55"/>
      <c r="AS10" s="55"/>
      <c r="AT10" s="54">
        <f>データ!W6</f>
        <v>3.35</v>
      </c>
      <c r="AU10" s="54"/>
      <c r="AV10" s="54"/>
      <c r="AW10" s="54"/>
      <c r="AX10" s="54"/>
      <c r="AY10" s="54"/>
      <c r="AZ10" s="54"/>
      <c r="BA10" s="54"/>
      <c r="BB10" s="54">
        <f>データ!X6</f>
        <v>1246.8699999999999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qRsXnQLYIPcxZvRLZYfQawsC/ZyrvaWOKqoFxDDswuvIDmkzm3SL3PVJK64tFDQmoFVv7C6SWqNrQrIOrD6ssg==" saltValue="86lQtzOCCu60r34K25Pe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23817</v>
      </c>
      <c r="D6" s="19">
        <f t="shared" si="3"/>
        <v>47</v>
      </c>
      <c r="E6" s="19">
        <f t="shared" si="3"/>
        <v>17</v>
      </c>
      <c r="F6" s="19">
        <f t="shared" si="3"/>
        <v>5</v>
      </c>
      <c r="G6" s="19">
        <f t="shared" si="3"/>
        <v>0</v>
      </c>
      <c r="H6" s="19" t="str">
        <f t="shared" si="3"/>
        <v>青森県　板柳町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32.630000000000003</v>
      </c>
      <c r="Q6" s="20">
        <f t="shared" si="3"/>
        <v>89.12</v>
      </c>
      <c r="R6" s="20">
        <f t="shared" si="3"/>
        <v>2920</v>
      </c>
      <c r="S6" s="20">
        <f t="shared" si="3"/>
        <v>12987</v>
      </c>
      <c r="T6" s="20">
        <f t="shared" si="3"/>
        <v>41.88</v>
      </c>
      <c r="U6" s="20">
        <f t="shared" si="3"/>
        <v>310.10000000000002</v>
      </c>
      <c r="V6" s="20">
        <f t="shared" si="3"/>
        <v>4177</v>
      </c>
      <c r="W6" s="20">
        <f t="shared" si="3"/>
        <v>3.35</v>
      </c>
      <c r="X6" s="20">
        <f t="shared" si="3"/>
        <v>1246.8699999999999</v>
      </c>
      <c r="Y6" s="21">
        <f>IF(Y7="",NA(),Y7)</f>
        <v>98.32</v>
      </c>
      <c r="Z6" s="21">
        <f t="shared" ref="Z6:AH6" si="4">IF(Z7="",NA(),Z7)</f>
        <v>98.55</v>
      </c>
      <c r="AA6" s="21">
        <f t="shared" si="4"/>
        <v>93.48</v>
      </c>
      <c r="AB6" s="21">
        <f t="shared" si="4"/>
        <v>89.23</v>
      </c>
      <c r="AC6" s="21">
        <f t="shared" si="4"/>
        <v>95.94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982.29</v>
      </c>
      <c r="BL6" s="21">
        <f t="shared" si="7"/>
        <v>713.28</v>
      </c>
      <c r="BM6" s="21">
        <f t="shared" si="7"/>
        <v>673.08</v>
      </c>
      <c r="BN6" s="21">
        <f t="shared" si="7"/>
        <v>746.98</v>
      </c>
      <c r="BO6" s="21">
        <f t="shared" si="7"/>
        <v>791.76</v>
      </c>
      <c r="BP6" s="20" t="str">
        <f>IF(BP7="","",IF(BP7="-","【-】","【"&amp;SUBSTITUTE(TEXT(BP7,"#,##0.00"),"-","△")&amp;"】"))</f>
        <v>【786.37】</v>
      </c>
      <c r="BQ6" s="21">
        <f>IF(BQ7="",NA(),BQ7)</f>
        <v>50.93</v>
      </c>
      <c r="BR6" s="21">
        <f t="shared" ref="BR6:BZ6" si="8">IF(BR7="",NA(),BR7)</f>
        <v>48.63</v>
      </c>
      <c r="BS6" s="21">
        <f t="shared" si="8"/>
        <v>57.9</v>
      </c>
      <c r="BT6" s="21">
        <f t="shared" si="8"/>
        <v>49.3</v>
      </c>
      <c r="BU6" s="21">
        <f t="shared" si="8"/>
        <v>47.18</v>
      </c>
      <c r="BV6" s="21">
        <f t="shared" si="8"/>
        <v>41.25</v>
      </c>
      <c r="BW6" s="21">
        <f t="shared" si="8"/>
        <v>40.75</v>
      </c>
      <c r="BX6" s="21">
        <f t="shared" si="8"/>
        <v>42.44</v>
      </c>
      <c r="BY6" s="21">
        <f t="shared" si="8"/>
        <v>40.49</v>
      </c>
      <c r="BZ6" s="21">
        <f t="shared" si="8"/>
        <v>56.26</v>
      </c>
      <c r="CA6" s="20" t="str">
        <f>IF(CA7="","",IF(CA7="-","【-】","【"&amp;SUBSTITUTE(TEXT(CA7,"#,##0.00"),"-","△")&amp;"】"))</f>
        <v>【60.65】</v>
      </c>
      <c r="CB6" s="21">
        <f>IF(CB7="",NA(),CB7)</f>
        <v>300.82</v>
      </c>
      <c r="CC6" s="21">
        <f t="shared" ref="CC6:CK6" si="9">IF(CC7="",NA(),CC7)</f>
        <v>313.76</v>
      </c>
      <c r="CD6" s="21">
        <f t="shared" si="9"/>
        <v>269.44</v>
      </c>
      <c r="CE6" s="21">
        <f t="shared" si="9"/>
        <v>319.75</v>
      </c>
      <c r="CF6" s="21">
        <f t="shared" si="9"/>
        <v>336.99</v>
      </c>
      <c r="CG6" s="21">
        <f t="shared" si="9"/>
        <v>334.48</v>
      </c>
      <c r="CH6" s="21">
        <f t="shared" si="9"/>
        <v>311.70999999999998</v>
      </c>
      <c r="CI6" s="21">
        <f t="shared" si="9"/>
        <v>284.54000000000002</v>
      </c>
      <c r="CJ6" s="21">
        <f t="shared" si="9"/>
        <v>274.54000000000002</v>
      </c>
      <c r="CK6" s="21">
        <f t="shared" si="9"/>
        <v>282.08999999999997</v>
      </c>
      <c r="CL6" s="20" t="str">
        <f>IF(CL7="","",IF(CL7="-","【-】","【"&amp;SUBSTITUTE(TEXT(CL7,"#,##0.00"),"-","△")&amp;"】"))</f>
        <v>【256.97】</v>
      </c>
      <c r="CM6" s="21">
        <f>IF(CM7="",NA(),CM7)</f>
        <v>29.42</v>
      </c>
      <c r="CN6" s="21">
        <f t="shared" ref="CN6:CV6" si="10">IF(CN7="",NA(),CN7)</f>
        <v>28.63</v>
      </c>
      <c r="CO6" s="21">
        <f t="shared" si="10"/>
        <v>29.25</v>
      </c>
      <c r="CP6" s="21">
        <f t="shared" si="10"/>
        <v>34.65</v>
      </c>
      <c r="CQ6" s="21">
        <f t="shared" si="10"/>
        <v>34.31</v>
      </c>
      <c r="CR6" s="21">
        <f t="shared" si="10"/>
        <v>40.93</v>
      </c>
      <c r="CS6" s="21">
        <f t="shared" si="10"/>
        <v>43.38</v>
      </c>
      <c r="CT6" s="21">
        <f t="shared" si="10"/>
        <v>42.33</v>
      </c>
      <c r="CU6" s="21">
        <f t="shared" si="10"/>
        <v>41.66</v>
      </c>
      <c r="CV6" s="21">
        <f t="shared" si="10"/>
        <v>66.53</v>
      </c>
      <c r="CW6" s="20" t="str">
        <f>IF(CW7="","",IF(CW7="-","【-】","【"&amp;SUBSTITUTE(TEXT(CW7,"#,##0.00"),"-","△")&amp;"】"))</f>
        <v>【61.14】</v>
      </c>
      <c r="CX6" s="21">
        <f>IF(CX7="",NA(),CX7)</f>
        <v>54.89</v>
      </c>
      <c r="CY6" s="21">
        <f t="shared" ref="CY6:DG6" si="11">IF(CY7="",NA(),CY7)</f>
        <v>55.31</v>
      </c>
      <c r="CZ6" s="21">
        <f t="shared" si="11"/>
        <v>55.56</v>
      </c>
      <c r="DA6" s="21">
        <f t="shared" si="11"/>
        <v>59.63</v>
      </c>
      <c r="DB6" s="21">
        <f t="shared" si="11"/>
        <v>60.88</v>
      </c>
      <c r="DC6" s="21">
        <f t="shared" si="11"/>
        <v>62.73</v>
      </c>
      <c r="DD6" s="21">
        <f t="shared" si="11"/>
        <v>62.02</v>
      </c>
      <c r="DE6" s="21">
        <f t="shared" si="11"/>
        <v>62.5</v>
      </c>
      <c r="DF6" s="21">
        <f t="shared" si="11"/>
        <v>58.77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0.04</v>
      </c>
      <c r="EL6" s="20">
        <f t="shared" si="14"/>
        <v>0</v>
      </c>
      <c r="EM6" s="20">
        <f t="shared" si="14"/>
        <v>0</v>
      </c>
      <c r="EN6" s="21">
        <f t="shared" si="14"/>
        <v>0.05</v>
      </c>
      <c r="EO6" s="20" t="str">
        <f>IF(EO7="","",IF(EO7="-","【-】","【"&amp;SUBSTITUTE(TEXT(EO7,"#,##0.00"),"-","△")&amp;"】"))</f>
        <v>【0.03】</v>
      </c>
    </row>
    <row r="7" spans="1:145" s="22" customFormat="1" x14ac:dyDescent="0.15">
      <c r="A7" s="14"/>
      <c r="B7" s="23">
        <v>2021</v>
      </c>
      <c r="C7" s="23">
        <v>23817</v>
      </c>
      <c r="D7" s="23">
        <v>47</v>
      </c>
      <c r="E7" s="23">
        <v>17</v>
      </c>
      <c r="F7" s="23">
        <v>5</v>
      </c>
      <c r="G7" s="23">
        <v>0</v>
      </c>
      <c r="H7" s="23" t="s">
        <v>98</v>
      </c>
      <c r="I7" s="23" t="s">
        <v>99</v>
      </c>
      <c r="J7" s="23" t="s">
        <v>100</v>
      </c>
      <c r="K7" s="23" t="s">
        <v>101</v>
      </c>
      <c r="L7" s="23" t="s">
        <v>102</v>
      </c>
      <c r="M7" s="23" t="s">
        <v>103</v>
      </c>
      <c r="N7" s="24" t="s">
        <v>104</v>
      </c>
      <c r="O7" s="24" t="s">
        <v>105</v>
      </c>
      <c r="P7" s="24">
        <v>32.630000000000003</v>
      </c>
      <c r="Q7" s="24">
        <v>89.12</v>
      </c>
      <c r="R7" s="24">
        <v>2920</v>
      </c>
      <c r="S7" s="24">
        <v>12987</v>
      </c>
      <c r="T7" s="24">
        <v>41.88</v>
      </c>
      <c r="U7" s="24">
        <v>310.10000000000002</v>
      </c>
      <c r="V7" s="24">
        <v>4177</v>
      </c>
      <c r="W7" s="24">
        <v>3.35</v>
      </c>
      <c r="X7" s="24">
        <v>1246.8699999999999</v>
      </c>
      <c r="Y7" s="24">
        <v>98.32</v>
      </c>
      <c r="Z7" s="24">
        <v>98.55</v>
      </c>
      <c r="AA7" s="24">
        <v>93.48</v>
      </c>
      <c r="AB7" s="24">
        <v>89.23</v>
      </c>
      <c r="AC7" s="24">
        <v>95.94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982.29</v>
      </c>
      <c r="BL7" s="24">
        <v>713.28</v>
      </c>
      <c r="BM7" s="24">
        <v>673.08</v>
      </c>
      <c r="BN7" s="24">
        <v>746.98</v>
      </c>
      <c r="BO7" s="24">
        <v>791.76</v>
      </c>
      <c r="BP7" s="24">
        <v>786.37</v>
      </c>
      <c r="BQ7" s="24">
        <v>50.93</v>
      </c>
      <c r="BR7" s="24">
        <v>48.63</v>
      </c>
      <c r="BS7" s="24">
        <v>57.9</v>
      </c>
      <c r="BT7" s="24">
        <v>49.3</v>
      </c>
      <c r="BU7" s="24">
        <v>47.18</v>
      </c>
      <c r="BV7" s="24">
        <v>41.25</v>
      </c>
      <c r="BW7" s="24">
        <v>40.75</v>
      </c>
      <c r="BX7" s="24">
        <v>42.44</v>
      </c>
      <c r="BY7" s="24">
        <v>40.49</v>
      </c>
      <c r="BZ7" s="24">
        <v>56.26</v>
      </c>
      <c r="CA7" s="24">
        <v>60.65</v>
      </c>
      <c r="CB7" s="24">
        <v>300.82</v>
      </c>
      <c r="CC7" s="24">
        <v>313.76</v>
      </c>
      <c r="CD7" s="24">
        <v>269.44</v>
      </c>
      <c r="CE7" s="24">
        <v>319.75</v>
      </c>
      <c r="CF7" s="24">
        <v>336.99</v>
      </c>
      <c r="CG7" s="24">
        <v>334.48</v>
      </c>
      <c r="CH7" s="24">
        <v>311.70999999999998</v>
      </c>
      <c r="CI7" s="24">
        <v>284.54000000000002</v>
      </c>
      <c r="CJ7" s="24">
        <v>274.54000000000002</v>
      </c>
      <c r="CK7" s="24">
        <v>282.08999999999997</v>
      </c>
      <c r="CL7" s="24">
        <v>256.97000000000003</v>
      </c>
      <c r="CM7" s="24">
        <v>29.42</v>
      </c>
      <c r="CN7" s="24">
        <v>28.63</v>
      </c>
      <c r="CO7" s="24">
        <v>29.25</v>
      </c>
      <c r="CP7" s="24">
        <v>34.65</v>
      </c>
      <c r="CQ7" s="24">
        <v>34.31</v>
      </c>
      <c r="CR7" s="24">
        <v>40.93</v>
      </c>
      <c r="CS7" s="24">
        <v>43.38</v>
      </c>
      <c r="CT7" s="24">
        <v>42.33</v>
      </c>
      <c r="CU7" s="24">
        <v>41.66</v>
      </c>
      <c r="CV7" s="24">
        <v>66.53</v>
      </c>
      <c r="CW7" s="24">
        <v>61.14</v>
      </c>
      <c r="CX7" s="24">
        <v>54.89</v>
      </c>
      <c r="CY7" s="24">
        <v>55.31</v>
      </c>
      <c r="CZ7" s="24">
        <v>55.56</v>
      </c>
      <c r="DA7" s="24">
        <v>59.63</v>
      </c>
      <c r="DB7" s="24">
        <v>60.88</v>
      </c>
      <c r="DC7" s="24">
        <v>62.73</v>
      </c>
      <c r="DD7" s="24">
        <v>62.02</v>
      </c>
      <c r="DE7" s="24">
        <v>62.5</v>
      </c>
      <c r="DF7" s="24">
        <v>58.77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0.04</v>
      </c>
      <c r="EL7" s="24">
        <v>0</v>
      </c>
      <c r="EM7" s="24">
        <v>0</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2023-01-18T01:41:55Z</cp:lastPrinted>
  <dcterms:created xsi:type="dcterms:W3CDTF">2023-01-12T23:59:11Z</dcterms:created>
  <dcterms:modified xsi:type="dcterms:W3CDTF">2023-01-18T01:42:37Z</dcterms:modified>
  <cp:category/>
</cp:coreProperties>
</file>