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2\経営企画課\◎財政運営G\4県市町村課\R04年度\R05.01.10【照会】公営企業に係る経営比較分析表(令和3年度)の分析について\回答\"/>
    </mc:Choice>
  </mc:AlternateContent>
  <workbookProtection workbookAlgorithmName="SHA-512" workbookHashValue="VJ5EGrs6QvBLl86B5yruOYbrPgWC8HbTzbuoXYika2geonWmyiKYrz8y6gJqKOBhSU81aaJskXxJx6HOxJOzjQ==" workbookSaltValue="27hg2v7N5cvAp+ye/7222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<sst xmlns="http://schemas.openxmlformats.org/spreadsheetml/2006/main" count="231" uniqueCount="116">
  <si>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</si>
  <si>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</si>
  <si>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</si>
  <si>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</si>
  <si>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</si>
  <si>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</si>
  <si>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</si>
  <si>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</si>
  <si>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</si>
  <si>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</si>
  <si>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</si>
  <si>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</si>
  <si>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</si>
  <si>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</si>
  <si>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</si>
  <si>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</si>
  <si>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</si>
  <si>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</si>
  <si>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</si>
  <si>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</si>
  <si>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</si>
  <si>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</si>
  <si>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</si>
  <si>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</si>
  <si>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</si>
  <si>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</si>
  <si>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</si>
  <si>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</si>
  <si>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</si>
  <si>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</si>
  <si>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</si>
  <si>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</si>
  <si>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</si>
  <si>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</si>
  <si>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</si>
  <si>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</si>
  <si>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</si>
  <si>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</si>
  <si>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</si>
  <si>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</si>
  <si>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</si>
  <si>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</si>
  <si>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</si>
  <si>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</si>
  <si>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</si>
  <si>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</si>
  <si>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</si>
  <si>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</si>
  <si>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</si>
  <si>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</si>
  <si>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</si>
  <si>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</si>
  <si>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</si>
  <si>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</si>
  <si>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</si>
  <si>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</si>
  <si>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</si>
  <si>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</si>
  <si>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</si>
  <si>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</si>
  <si>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</si>
  <si>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</si>
  <si>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</si>
  <si>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</si>
  <si>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</si>
  <si>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</si>
  <si>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</si>
  <si>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</si>
  <si>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</si>
  <si>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</si>
  <si>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</si>
  <si>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</si>
  <si>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</si>
  <si>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</si>
  <si>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</si>
  <si>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</si>
  <si>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</si>
  <si>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</si>
  <si>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</si>
  <si>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</si>
  <si>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</si>
  <si>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</si>
  <si>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</si>
  <si>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</si>
  <si>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</si>
  <si>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</si>
  <si>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</si>
  <si>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</si>
  <si>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</si>
  <si>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</si>
  <si>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</si>
  <si>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</si>
  <si>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</si>
  <si>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</si>
  <si>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</si>
  <si>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</si>
  <si>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</si>
  <si>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</si>
  <si>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</si>
  <si>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</si>
  <si>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</si>
  <si>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</si>
  <si>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</si>
  <si>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</si>
  <si>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</si>
  <si>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</si>
  <si>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</si>
  <si>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</si>
  <si>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</si>
  <si>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</si>
  <si>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</si>
  <si>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</si>
  <si>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</si>
  <si>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①経常収支比率は、100％を超えており、前年度とほぼ同じ値となった。
②累積欠損金は発生していない。
③流動比率は、100％を超えて安定しており、短期的な債務に対する支払い能力は確保されている。
④企業債残高対給水収益比率は、減少傾向にあり、また、類似団体平均値と比較しても低い水準にある。
⑤料金回収率は、100％を上回っており、給水収益で、給水に係る費用が賄えている。
⑥給水原価は、類似団体平均値より高い水準となっている。これは平成21年度までの拡張事業や施設整備により減価償却費が高く、また広域的に事業を行っているため動力費や施設維持のための費用が高くなっているためである。
⑦施設利用率は、配水量の減少により年々低くなっており、類似団体平均値と比較しても低い値となっている。今後も配水量は減少すると見込まれるため、施設更新時にはダウンサイジング等を考慮し、施設規模の適正化を図る必要がある。
⑧有収率は、老朽管の更新や漏水調査、水運用管理の適正化などの対策により上昇している。しかし、当企業団は給水面積が広く管路延長が長い反面、給水密度が低いため効率性は悪く、類似団体平均値より低い水準にある。</t>
    <rPh sb="26" eb="27">
      <t>オナ</t>
    </rPh>
    <rPh sb="28" eb="29">
      <t>アタイ</t>
    </rPh>
    <phoneticPr fontId="4"/>
  </si>
  <si>
    <t xml:space="preserve">①有形固定資産減価償却率は、年々増加傾向にあり施設の老朽化が進んでいる。
②管路経年化率も年々増加傾向にあるが、類似団体平均値より低い水準となっている。
③管路更新率は、導水管など大口径の基幹管路の更新を優先的に行っているため更新延長が減少し、低い水準となった。
　施設や管路の更新は、法定耐用年数ではなく、施設の重要性や設備の状態を踏まえ、予防保全や長寿命化計画などにより、更新年数を延長して使用しており、効率的に活用しながら更新を行っているため、比率の値は増加傾向となっているものである。
</t>
    <rPh sb="154" eb="156">
      <t>シセツ</t>
    </rPh>
    <rPh sb="188" eb="190">
      <t>コウシン</t>
    </rPh>
    <rPh sb="193" eb="195">
      <t>エンチョウ</t>
    </rPh>
    <rPh sb="197" eb="199">
      <t>シヨウ</t>
    </rPh>
    <rPh sb="214" eb="216">
      <t>コウシン</t>
    </rPh>
    <rPh sb="225" eb="227">
      <t>ヒリツ</t>
    </rPh>
    <rPh sb="228" eb="229">
      <t>アタイ</t>
    </rPh>
    <rPh sb="230" eb="232">
      <t>ゾウカ</t>
    </rPh>
    <rPh sb="232" eb="234">
      <t>ケイコウ</t>
    </rPh>
    <phoneticPr fontId="4"/>
  </si>
  <si>
    <t xml:space="preserve">　現在、経営状況は概ね健全であるが、施設の効率性は悪く、老朽化が進行している状況である。
　今後も人口減少が進み、水需要の低下により料金収入が減少していく中で、老朽施設の更新や施設の耐震化などの費用は増加し、経営状況は厳しくなると見込まれているため、更なる効率化が必要となる。
　この様な状況などを踏まえ、令和元年度から10年間の「第4次水道事業総合計画（経営戦略）」の見直しを実施し、長期的な視点から更新事業などの計画的な実施、経営の健全化を図っていくこととしており、将来にわたって持続可能な事業運営を行うよう努める。
</t>
    <rPh sb="1" eb="3">
      <t>ゲンザイ</t>
    </rPh>
    <rPh sb="6" eb="8">
      <t>ジョウキョウ</t>
    </rPh>
    <rPh sb="9" eb="10">
      <t>オオム</t>
    </rPh>
    <rPh sb="38" eb="40">
      <t>ジョウキョウ</t>
    </rPh>
    <rPh sb="125" eb="126">
      <t>サラ</t>
    </rPh>
    <rPh sb="128" eb="131">
      <t>コウリツカ</t>
    </rPh>
    <rPh sb="132" eb="134">
      <t>ヒツヨウ</t>
    </rPh>
    <rPh sb="142" eb="143">
      <t>ヨウ</t>
    </rPh>
    <rPh sb="144" eb="146">
      <t>ジョウキョウ</t>
    </rPh>
    <rPh sb="149" eb="150">
      <t>フ</t>
    </rPh>
    <rPh sb="201" eb="203">
      <t>コウシン</t>
    </rPh>
    <rPh sb="208" eb="211">
      <t>ケイカクテキ</t>
    </rPh>
    <rPh sb="212" eb="214">
      <t>ジッシ</t>
    </rPh>
    <rPh sb="215" eb="217">
      <t>ケイエイ</t>
    </rPh>
    <rPh sb="235" eb="237">
      <t>ショウライ</t>
    </rPh>
    <rPh sb="242" eb="244">
      <t>ジゾク</t>
    </rPh>
    <rPh sb="244" eb="246">
      <t>カノウ</t>
    </rPh>
    <rPh sb="247" eb="249">
      <t>ジギョウ</t>
    </rPh>
    <rPh sb="249" eb="251">
      <t>ウンエイ</t>
    </rPh>
    <rPh sb="252" eb="253">
      <t>オコナ</t>
    </rPh>
    <rPh sb="256" eb="2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</si>
</sst>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c:v>
                </c:pt>
                <c:pt idx="1">
                  <c:v>0.61</c:v>
                </c:pt>
                <c:pt idx="2">
                  <c:v>0.47</c:v>
                </c:pt>
                <c:pt idx="3">
                  <c:v>0.46</c:v>
                </c:pt>
                <c:pt idx="4">
                  <c:v>0.31</c:v>
                </c:pt>
              </c:numCache>
            </c:numRef>
          </c:val>
          <c:extLst>
            <c:ext xmlns:c16="http://schemas.microsoft.com/office/drawing/2014/chart" uri="{C3380CC4-5D6E-409C-BE32-E72D297353CC}">
              <c16:uniqueId val="{00000000-34FA-43B3-B1FC-825C25EB51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34FA-43B3-B1FC-825C25EB51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59.07</c:v>
                </c:pt>
                <c:pt idx="1">
                  <c:v>58.89</c:v>
                </c:pt>
                <c:pt idx="2">
                  <c:v>57.95</c:v>
                </c:pt>
                <c:pt idx="3">
                  <c:v>57.93</c:v>
                </c:pt>
                <c:pt idx="4">
                  <c:v>57.08</c:v>
                </c:pt>
              </c:numCache>
            </c:numRef>
          </c:val>
          <c:extLst>
            <c:ext xmlns:c16="http://schemas.microsoft.com/office/drawing/2014/chart" uri="{C3380CC4-5D6E-409C-BE32-E72D297353CC}">
              <c16:uniqueId val="{00000000-14E4-47D9-854F-A5D7DA39C9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14E4-47D9-854F-A5D7DA39C9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89.52</c:v>
                </c:pt>
                <c:pt idx="1">
                  <c:v>89.51</c:v>
                </c:pt>
                <c:pt idx="2">
                  <c:v>90.12</c:v>
                </c:pt>
                <c:pt idx="3">
                  <c:v>90.47</c:v>
                </c:pt>
                <c:pt idx="4">
                  <c:v>90.75</c:v>
                </c:pt>
              </c:numCache>
            </c:numRef>
          </c:val>
          <c:extLst>
            <c:ext xmlns:c16="http://schemas.microsoft.com/office/drawing/2014/chart" uri="{C3380CC4-5D6E-409C-BE32-E72D297353CC}">
              <c16:uniqueId val="{00000000-0149-4B89-A703-C88991D222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149-4B89-A703-C88991D222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118.33</c:v>
                </c:pt>
                <c:pt idx="1">
                  <c:v>117.92</c:v>
                </c:pt>
                <c:pt idx="2">
                  <c:v>112.9</c:v>
                </c:pt>
                <c:pt idx="3">
                  <c:v>114.09</c:v>
                </c:pt>
                <c:pt idx="4">
                  <c:v>114.33</c:v>
                </c:pt>
              </c:numCache>
            </c:numRef>
          </c:val>
          <c:extLst>
            <c:ext xmlns:c16="http://schemas.microsoft.com/office/drawing/2014/chart" uri="{C3380CC4-5D6E-409C-BE32-E72D297353CC}">
              <c16:uniqueId val="{00000000-759A-45BA-B2F9-C28673376C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759A-45BA-B2F9-C28673376C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49.36</c:v>
                </c:pt>
                <c:pt idx="1">
                  <c:v>49.88</c:v>
                </c:pt>
                <c:pt idx="2">
                  <c:v>51.11</c:v>
                </c:pt>
                <c:pt idx="3">
                  <c:v>52.35</c:v>
                </c:pt>
                <c:pt idx="4">
                  <c:v>53.27</c:v>
                </c:pt>
              </c:numCache>
            </c:numRef>
          </c:val>
          <c:extLst>
            <c:ext xmlns:c16="http://schemas.microsoft.com/office/drawing/2014/chart" uri="{C3380CC4-5D6E-409C-BE32-E72D297353CC}">
              <c16:uniqueId val="{00000000-EBE5-47E5-8C29-2C80E5793C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EBE5-47E5-8C29-2C80E5793C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14.1</c:v>
                </c:pt>
                <c:pt idx="1">
                  <c:v>15.71</c:v>
                </c:pt>
                <c:pt idx="2">
                  <c:v>17.97</c:v>
                </c:pt>
                <c:pt idx="3">
                  <c:v>19.79</c:v>
                </c:pt>
                <c:pt idx="4">
                  <c:v>22.43</c:v>
                </c:pt>
              </c:numCache>
            </c:numRef>
          </c:val>
          <c:extLst>
            <c:ext xmlns:c16="http://schemas.microsoft.com/office/drawing/2014/chart" uri="{C3380CC4-5D6E-409C-BE32-E72D297353CC}">
              <c16:uniqueId val="{00000000-3832-48A8-977E-452A511079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832-48A8-977E-452A511079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D-441D-9153-2C29776A92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ED-441D-9153-2C29776A92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278.52999999999997</c:v>
                </c:pt>
                <c:pt idx="1">
                  <c:v>309.89</c:v>
                </c:pt>
                <c:pt idx="2">
                  <c:v>339.43</c:v>
                </c:pt>
                <c:pt idx="3">
                  <c:v>330.24</c:v>
                </c:pt>
                <c:pt idx="4">
                  <c:v>306.68</c:v>
                </c:pt>
              </c:numCache>
            </c:numRef>
          </c:val>
          <c:extLst>
            <c:ext xmlns:c16="http://schemas.microsoft.com/office/drawing/2014/chart" uri="{C3380CC4-5D6E-409C-BE32-E72D297353CC}">
              <c16:uniqueId val="{00000000-CC8F-4E73-8440-61C07A4458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CC8F-4E73-8440-61C07A4458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161.88999999999999</c:v>
                </c:pt>
                <c:pt idx="1">
                  <c:v>155.72999999999999</c:v>
                </c:pt>
                <c:pt idx="2">
                  <c:v>149.63999999999999</c:v>
                </c:pt>
                <c:pt idx="3">
                  <c:v>146.81</c:v>
                </c:pt>
                <c:pt idx="4">
                  <c:v>149.55000000000001</c:v>
                </c:pt>
              </c:numCache>
            </c:numRef>
          </c:val>
          <c:extLst>
            <c:ext xmlns:c16="http://schemas.microsoft.com/office/drawing/2014/chart" uri="{C3380CC4-5D6E-409C-BE32-E72D297353CC}">
              <c16:uniqueId val="{00000000-C7CC-440E-8B0D-31C00119BF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C7CC-440E-8B0D-31C00119BF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115.04</c:v>
                </c:pt>
                <c:pt idx="1">
                  <c:v>115.46</c:v>
                </c:pt>
                <c:pt idx="2">
                  <c:v>109.98</c:v>
                </c:pt>
                <c:pt idx="3">
                  <c:v>111.42</c:v>
                </c:pt>
                <c:pt idx="4">
                  <c:v>110.24</c:v>
                </c:pt>
              </c:numCache>
            </c:numRef>
          </c:val>
          <c:extLst>
            <c:ext xmlns:c16="http://schemas.microsoft.com/office/drawing/2014/chart" uri="{C3380CC4-5D6E-409C-BE32-E72D297353CC}">
              <c16:uniqueId val="{00000000-21BE-4EFE-B909-71ABFF05C5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21BE-4EFE-B909-71ABFF05C5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229.14</c:v>
                </c:pt>
                <c:pt idx="1">
                  <c:v>228.28</c:v>
                </c:pt>
                <c:pt idx="2">
                  <c:v>239.94</c:v>
                </c:pt>
                <c:pt idx="3">
                  <c:v>236.16</c:v>
                </c:pt>
                <c:pt idx="4">
                  <c:v>238.8</c:v>
                </c:pt>
              </c:numCache>
            </c:numRef>
          </c:val>
          <c:extLst>
            <c:ext xmlns:c16="http://schemas.microsoft.com/office/drawing/2014/chart" uri="{C3380CC4-5D6E-409C-BE32-E72D297353CC}">
              <c16:uniqueId val="{00000000-BBE3-4D35-A3A2-1A1D85FA62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BBE3-4D35-A3A2-1A1D85FA62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八戸圏域水道企業団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84.55</v>
      </c>
      <c r="J10" s="38"/>
      <c r="K10" s="38"/>
      <c r="L10" s="38"/>
      <c r="M10" s="38"/>
      <c r="N10" s="38"/>
      <c r="O10" s="65"/>
      <c r="P10" s="55">
        <f>データ!$P$6</f>
        <v>95.78</v>
      </c>
      <c r="Q10" s="55"/>
      <c r="R10" s="55"/>
      <c r="S10" s="55"/>
      <c r="T10" s="55"/>
      <c r="U10" s="55"/>
      <c r="V10" s="55"/>
      <c r="W10" s="66">
        <f>データ!$Q$6</f>
        <v>4961</v>
      </c>
      <c r="X10" s="66"/>
      <c r="Y10" s="66"/>
      <c r="Z10" s="66"/>
      <c r="AA10" s="66"/>
      <c r="AB10" s="66"/>
      <c r="AC10" s="66"/>
      <c r="AD10" s="2"/>
      <c r="AE10" s="2"/>
      <c r="AF10" s="2"/>
      <c r="AG10" s="2"/>
      <c r="AH10" s="2"/>
      <c r="AI10" s="2"/>
      <c r="AJ10" s="2"/>
      <c r="AK10" s="2"/>
      <c r="AL10" s="66">
        <f>データ!$U$6</f>
        <v>300805</v>
      </c>
      <c r="AM10" s="66"/>
      <c r="AN10" s="66"/>
      <c r="AO10" s="66"/>
      <c r="AP10" s="66"/>
      <c r="AQ10" s="66"/>
      <c r="AR10" s="66"/>
      <c r="AS10" s="66"/>
      <c r="AT10" s="37">
        <f>データ!$V$6</f>
        <v>473.76</v>
      </c>
      <c r="AU10" s="38"/>
      <c r="AV10" s="38"/>
      <c r="AW10" s="38"/>
      <c r="AX10" s="38"/>
      <c r="AY10" s="38"/>
      <c r="AZ10" s="38"/>
      <c r="BA10" s="38"/>
      <c r="BB10" s="55">
        <f>データ!$W$6</f>
        <v>634.92999999999995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tSN7goTLnILxx9ellTpSNZBifiZ5Tq2M9XRL15p4i/1psiitL8U/Y7YJCAbbKVZcMp772+//tfVFN42bbwzEQ==" saltValue="m2rLDXa2TATZsJNWRz4K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28711</v>
      </c>
      <c r="D6" s="20">
        <f t="shared" si="3"/>
        <v>46</v>
      </c>
      <c r="E6" s="20">
        <f t="shared" si="3"/>
        <v>1</v>
      </c>
      <c r="F6" s="20">
        <f t="shared" si="3"/>
        <v>0</v>
      </c>
      <c r="G6" s="20">
        <f t="shared" si="3"/>
        <v>1</v>
      </c>
      <c r="H6" s="20" t="str">
        <f t="shared" si="3"/>
        <v>青森県　八戸圏域水道企業団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84.55</v>
      </c>
      <c r="P6" s="21">
        <f t="shared" si="3"/>
        <v>95.78</v>
      </c>
      <c r="Q6" s="21">
        <f t="shared" si="3"/>
        <v>4961</v>
      </c>
      <c r="R6" s="21" t="str">
        <f t="shared" si="3"/>
        <v>-</v>
      </c>
      <c r="S6" s="21" t="str">
        <f t="shared" si="3"/>
        <v>-</v>
      </c>
      <c r="T6" s="21" t="str">
        <f t="shared" si="3"/>
        <v>-</v>
      </c>
      <c r="U6" s="21">
        <f t="shared" si="3"/>
        <v>300805</v>
      </c>
      <c r="V6" s="21">
        <f t="shared" si="3"/>
        <v>473.76</v>
      </c>
      <c r="W6" s="21">
        <f t="shared" si="3"/>
        <v>634.92999999999995</v>
      </c>
      <c r="X6" s="22">
        <f>IF(X7="",NA(),X7)</f>
        <v>118.33</v>
      </c>
      <c r="Y6" s="22">
        <f t="shared" ref="Y6:AG6" si="4">IF(Y7="",NA(),Y7)</f>
        <v>117.92</v>
      </c>
      <c r="Z6" s="22">
        <f t="shared" si="4"/>
        <v>112.9</v>
      </c>
      <c r="AA6" s="22">
        <f t="shared" si="4"/>
        <v>114.09</v>
      </c>
      <c r="AB6" s="22">
        <f t="shared" si="4"/>
        <v>114.33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278.52999999999997</v>
      </c>
      <c r="AU6" s="22">
        <f t="shared" ref="AU6:BC6" si="6">IF(AU7="",NA(),AU7)</f>
        <v>309.89</v>
      </c>
      <c r="AV6" s="22">
        <f t="shared" si="6"/>
        <v>339.43</v>
      </c>
      <c r="AW6" s="22">
        <f t="shared" si="6"/>
        <v>330.24</v>
      </c>
      <c r="AX6" s="22">
        <f t="shared" si="6"/>
        <v>306.68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161.88999999999999</v>
      </c>
      <c r="BF6" s="22">
        <f t="shared" ref="BF6:BN6" si="7">IF(BF7="",NA(),BF7)</f>
        <v>155.72999999999999</v>
      </c>
      <c r="BG6" s="22">
        <f t="shared" si="7"/>
        <v>149.63999999999999</v>
      </c>
      <c r="BH6" s="22">
        <f t="shared" si="7"/>
        <v>146.81</v>
      </c>
      <c r="BI6" s="22">
        <f t="shared" si="7"/>
        <v>149.55000000000001</v>
      </c>
      <c r="BJ6" s="22">
        <f t="shared" si="7"/>
        <v>258.63</v>
      </c>
      <c r="BK6" s="22">
        <f t="shared" si="7"/>
        <v>255.12</v>
      </c>
      <c r="BL6" s="22">
        <f t="shared" si="7"/>
        <v>254.19</v>
      </c>
      <c r="BM6" s="22">
        <f t="shared" si="7"/>
        <v>259.56</v>
      </c>
      <c r="BN6" s="22">
        <f t="shared" si="7"/>
        <v>248.92</v>
      </c>
      <c r="BO6" s="21" t="str">
        <f>IF(BO7="","",IF(BO7="-","【-】","【"&amp;SUBSTITUTE(TEXT(BO7,"#,##0.00"),"-","△")&amp;"】"))</f>
        <v>【265.16】</v>
      </c>
      <c r="BP6" s="22">
        <f>IF(BP7="",NA(),BP7)</f>
        <v>115.04</v>
      </c>
      <c r="BQ6" s="22">
        <f t="shared" ref="BQ6:BY6" si="8">IF(BQ7="",NA(),BQ7)</f>
        <v>115.46</v>
      </c>
      <c r="BR6" s="22">
        <f t="shared" si="8"/>
        <v>109.98</v>
      </c>
      <c r="BS6" s="22">
        <f t="shared" si="8"/>
        <v>111.42</v>
      </c>
      <c r="BT6" s="22">
        <f t="shared" si="8"/>
        <v>110.24</v>
      </c>
      <c r="BU6" s="22">
        <f t="shared" si="8"/>
        <v>110.3</v>
      </c>
      <c r="BV6" s="22">
        <f t="shared" si="8"/>
        <v>109.12</v>
      </c>
      <c r="BW6" s="22">
        <f t="shared" si="8"/>
        <v>107.42</v>
      </c>
      <c r="BX6" s="22">
        <f t="shared" si="8"/>
        <v>105.07</v>
      </c>
      <c r="BY6" s="22">
        <f t="shared" si="8"/>
        <v>107.54</v>
      </c>
      <c r="BZ6" s="21" t="str">
        <f>IF(BZ7="","",IF(BZ7="-","【-】","【"&amp;SUBSTITUTE(TEXT(BZ7,"#,##0.00"),"-","△")&amp;"】"))</f>
        <v>【102.35】</v>
      </c>
      <c r="CA6" s="22">
        <f>IF(CA7="",NA(),CA7)</f>
        <v>229.14</v>
      </c>
      <c r="CB6" s="22">
        <f t="shared" ref="CB6:CJ6" si="9">IF(CB7="",NA(),CB7)</f>
        <v>228.28</v>
      </c>
      <c r="CC6" s="22">
        <f t="shared" si="9"/>
        <v>239.94</v>
      </c>
      <c r="CD6" s="22">
        <f t="shared" si="9"/>
        <v>236.16</v>
      </c>
      <c r="CE6" s="22">
        <f t="shared" si="9"/>
        <v>238.8</v>
      </c>
      <c r="CF6" s="22">
        <f t="shared" si="9"/>
        <v>151.85</v>
      </c>
      <c r="CG6" s="22">
        <f t="shared" si="9"/>
        <v>153.88</v>
      </c>
      <c r="CH6" s="22">
        <f t="shared" si="9"/>
        <v>157.19</v>
      </c>
      <c r="CI6" s="22">
        <f t="shared" si="9"/>
        <v>153.71</v>
      </c>
      <c r="CJ6" s="22">
        <f t="shared" si="9"/>
        <v>155.9</v>
      </c>
      <c r="CK6" s="21" t="str">
        <f>IF(CK7="","",IF(CK7="-","【-】","【"&amp;SUBSTITUTE(TEXT(CK7,"#,##0.00"),"-","△")&amp;"】"))</f>
        <v>【167.74】</v>
      </c>
      <c r="CL6" s="22">
        <f>IF(CL7="",NA(),CL7)</f>
        <v>59.07</v>
      </c>
      <c r="CM6" s="22">
        <f t="shared" ref="CM6:CU6" si="10">IF(CM7="",NA(),CM7)</f>
        <v>58.89</v>
      </c>
      <c r="CN6" s="22">
        <f t="shared" si="10"/>
        <v>57.95</v>
      </c>
      <c r="CO6" s="22">
        <f t="shared" si="10"/>
        <v>57.93</v>
      </c>
      <c r="CP6" s="22">
        <f t="shared" si="10"/>
        <v>57.08</v>
      </c>
      <c r="CQ6" s="22">
        <f t="shared" si="10"/>
        <v>63.54</v>
      </c>
      <c r="CR6" s="22">
        <f t="shared" si="10"/>
        <v>63.53</v>
      </c>
      <c r="CS6" s="22">
        <f t="shared" si="10"/>
        <v>63.16</v>
      </c>
      <c r="CT6" s="22">
        <f t="shared" si="10"/>
        <v>64.41</v>
      </c>
      <c r="CU6" s="22">
        <f t="shared" si="10"/>
        <v>64.11</v>
      </c>
      <c r="CV6" s="21" t="str">
        <f>IF(CV7="","",IF(CV7="-","【-】","【"&amp;SUBSTITUTE(TEXT(CV7,"#,##0.00"),"-","△")&amp;"】"))</f>
        <v>【60.29】</v>
      </c>
      <c r="CW6" s="22">
        <f>IF(CW7="",NA(),CW7)</f>
        <v>89.52</v>
      </c>
      <c r="CX6" s="22">
        <f t="shared" ref="CX6:DF6" si="11">IF(CX7="",NA(),CX7)</f>
        <v>89.51</v>
      </c>
      <c r="CY6" s="22">
        <f t="shared" si="11"/>
        <v>90.12</v>
      </c>
      <c r="CZ6" s="22">
        <f t="shared" si="11"/>
        <v>90.47</v>
      </c>
      <c r="DA6" s="22">
        <f t="shared" si="11"/>
        <v>90.75</v>
      </c>
      <c r="DB6" s="22">
        <f t="shared" si="11"/>
        <v>91.48</v>
      </c>
      <c r="DC6" s="22">
        <f t="shared" si="11"/>
        <v>91.58</v>
      </c>
      <c r="DD6" s="22">
        <f t="shared" si="11"/>
        <v>91.48</v>
      </c>
      <c r="DE6" s="22">
        <f t="shared" si="11"/>
        <v>91.64</v>
      </c>
      <c r="DF6" s="22">
        <f t="shared" si="11"/>
        <v>92.09</v>
      </c>
      <c r="DG6" s="21" t="str">
        <f>IF(DG7="","",IF(DG7="-","【-】","【"&amp;SUBSTITUTE(TEXT(DG7,"#,##0.00"),"-","△")&amp;"】"))</f>
        <v>【90.12】</v>
      </c>
      <c r="DH6" s="22">
        <f>IF(DH7="",NA(),DH7)</f>
        <v>49.36</v>
      </c>
      <c r="DI6" s="22">
        <f t="shared" ref="DI6:DQ6" si="12">IF(DI7="",NA(),DI7)</f>
        <v>49.88</v>
      </c>
      <c r="DJ6" s="22">
        <f t="shared" si="12"/>
        <v>51.11</v>
      </c>
      <c r="DK6" s="22">
        <f t="shared" si="12"/>
        <v>52.35</v>
      </c>
      <c r="DL6" s="22">
        <f t="shared" si="12"/>
        <v>53.27</v>
      </c>
      <c r="DM6" s="22">
        <f t="shared" si="12"/>
        <v>49.66</v>
      </c>
      <c r="DN6" s="22">
        <f t="shared" si="12"/>
        <v>50.41</v>
      </c>
      <c r="DO6" s="22">
        <f t="shared" si="12"/>
        <v>51.13</v>
      </c>
      <c r="DP6" s="22">
        <f t="shared" si="12"/>
        <v>51.62</v>
      </c>
      <c r="DQ6" s="22">
        <f t="shared" si="12"/>
        <v>52.16</v>
      </c>
      <c r="DR6" s="21" t="str">
        <f>IF(DR7="","",IF(DR7="-","【-】","【"&amp;SUBSTITUTE(TEXT(DR7,"#,##0.00"),"-","△")&amp;"】"))</f>
        <v>【50.88】</v>
      </c>
      <c r="DS6" s="22">
        <f>IF(DS7="",NA(),DS7)</f>
        <v>14.1</v>
      </c>
      <c r="DT6" s="22">
        <f t="shared" ref="DT6:EB6" si="13">IF(DT7="",NA(),DT7)</f>
        <v>15.71</v>
      </c>
      <c r="DU6" s="22">
        <f t="shared" si="13"/>
        <v>17.97</v>
      </c>
      <c r="DV6" s="22">
        <f t="shared" si="13"/>
        <v>19.79</v>
      </c>
      <c r="DW6" s="22">
        <f t="shared" si="13"/>
        <v>22.43</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0.8</v>
      </c>
      <c r="EE6" s="22">
        <f t="shared" ref="EE6:EM6" si="14">IF(EE7="",NA(),EE7)</f>
        <v>0.61</v>
      </c>
      <c r="EF6" s="22">
        <f t="shared" si="14"/>
        <v>0.47</v>
      </c>
      <c r="EG6" s="22">
        <f t="shared" si="14"/>
        <v>0.46</v>
      </c>
      <c r="EH6" s="22">
        <f t="shared" si="14"/>
        <v>0.31</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28711</v>
      </c>
      <c r="D7" s="24">
        <v>46</v>
      </c>
      <c r="E7" s="24">
        <v>1</v>
      </c>
      <c r="F7" s="24">
        <v>0</v>
      </c>
      <c r="G7" s="24">
        <v>1</v>
      </c>
      <c r="H7" s="24" t="s">
        <v>93</v>
      </c>
      <c r="I7" s="24" t="s">
        <v>94</v>
      </c>
      <c r="J7" s="24" t="s">
        <v>95</v>
      </c>
      <c r="K7" s="24" t="s">
        <v>96</v>
      </c>
      <c r="L7" s="24" t="s">
        <v>97</v>
      </c>
      <c r="M7" s="24" t="s">
        <v>98</v>
      </c>
      <c r="N7" s="25" t="s">
        <v>99</v>
      </c>
      <c r="O7" s="25">
        <v>84.55</v>
      </c>
      <c r="P7" s="25">
        <v>95.78</v>
      </c>
      <c r="Q7" s="25">
        <v>4961</v>
      </c>
      <c r="R7" s="25" t="s">
        <v>99</v>
      </c>
      <c r="S7" s="25" t="s">
        <v>99</v>
      </c>
      <c r="T7" s="25" t="s">
        <v>99</v>
      </c>
      <c r="U7" s="25">
        <v>300805</v>
      </c>
      <c r="V7" s="25">
        <v>473.76</v>
      </c>
      <c r="W7" s="25">
        <v>634.92999999999995</v>
      </c>
      <c r="X7" s="25">
        <v>118.33</v>
      </c>
      <c r="Y7" s="25">
        <v>117.92</v>
      </c>
      <c r="Z7" s="25">
        <v>112.9</v>
      </c>
      <c r="AA7" s="25">
        <v>114.09</v>
      </c>
      <c r="AB7" s="25">
        <v>114.33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278.52999999999997</v>
      </c>
      <c r="AU7" s="25">
        <v>309.89</v>
      </c>
      <c r="AV7" s="25">
        <v>339.43</v>
      </c>
      <c r="AW7" s="25">
        <v>330.24</v>
      </c>
      <c r="AX7" s="25">
        <v>306.68</v>
      </c>
      <c r="AY7" s="25">
        <v>254.05</v>
      </c>
      <c r="AZ7" s="25">
        <v>258.22000000000003</v>
      </c>
      <c r="BA7" s="25">
        <v>250.03</v>
      </c>
      <c r="BB7" s="25">
        <v>239.45</v>
      </c>
      <c r="BC7" s="25">
        <v>246.01</v>
      </c>
      <c r="BD7" s="25">
        <v>261.51</v>
      </c>
      <c r="BE7" s="25">
        <v>161.88999999999999</v>
      </c>
      <c r="BF7" s="25">
        <v>155.72999999999999</v>
      </c>
      <c r="BG7" s="25">
        <v>149.63999999999999</v>
      </c>
      <c r="BH7" s="25">
        <v>146.81</v>
      </c>
      <c r="BI7" s="25">
        <v>149.55000000000001</v>
      </c>
      <c r="BJ7" s="25">
        <v>258.63</v>
      </c>
      <c r="BK7" s="25">
        <v>255.12</v>
      </c>
      <c r="BL7" s="25">
        <v>254.19</v>
      </c>
      <c r="BM7" s="25">
        <v>259.56</v>
      </c>
      <c r="BN7" s="25">
        <v>248.92</v>
      </c>
      <c r="BO7" s="25">
        <v>265.16000000000003</v>
      </c>
      <c r="BP7" s="25">
        <v>115.04</v>
      </c>
      <c r="BQ7" s="25">
        <v>115.46</v>
      </c>
      <c r="BR7" s="25">
        <v>109.98</v>
      </c>
      <c r="BS7" s="25">
        <v>111.42</v>
      </c>
      <c r="BT7" s="25">
        <v>110.24</v>
      </c>
      <c r="BU7" s="25">
        <v>110.3</v>
      </c>
      <c r="BV7" s="25">
        <v>109.12</v>
      </c>
      <c r="BW7" s="25">
        <v>107.42</v>
      </c>
      <c r="BX7" s="25">
        <v>105.07</v>
      </c>
      <c r="BY7" s="25">
        <v>107.54</v>
      </c>
      <c r="BZ7" s="25">
        <v>102.35</v>
      </c>
      <c r="CA7" s="25">
        <v>229.14</v>
      </c>
      <c r="CB7" s="25">
        <v>228.28</v>
      </c>
      <c r="CC7" s="25">
        <v>239.94</v>
      </c>
      <c r="CD7" s="25">
        <v>236.16</v>
      </c>
      <c r="CE7" s="25">
        <v>238.8</v>
      </c>
      <c r="CF7" s="25">
        <v>151.85</v>
      </c>
      <c r="CG7" s="25">
        <v>153.88</v>
      </c>
      <c r="CH7" s="25">
        <v>157.19</v>
      </c>
      <c r="CI7" s="25">
        <v>153.71</v>
      </c>
      <c r="CJ7" s="25">
        <v>155.9</v>
      </c>
      <c r="CK7" s="25">
        <v>167.74</v>
      </c>
      <c r="CL7" s="25">
        <v>59.07</v>
      </c>
      <c r="CM7" s="25">
        <v>58.89</v>
      </c>
      <c r="CN7" s="25">
        <v>57.95</v>
      </c>
      <c r="CO7" s="25">
        <v>57.93</v>
      </c>
      <c r="CP7" s="25">
        <v>57.08</v>
      </c>
      <c r="CQ7" s="25">
        <v>63.54</v>
      </c>
      <c r="CR7" s="25">
        <v>63.53</v>
      </c>
      <c r="CS7" s="25">
        <v>63.16</v>
      </c>
      <c r="CT7" s="25">
        <v>64.41</v>
      </c>
      <c r="CU7" s="25">
        <v>64.11</v>
      </c>
      <c r="CV7" s="25">
        <v>60.29</v>
      </c>
      <c r="CW7" s="25">
        <v>89.52</v>
      </c>
      <c r="CX7" s="25">
        <v>89.51</v>
      </c>
      <c r="CY7" s="25">
        <v>90.12</v>
      </c>
      <c r="CZ7" s="25">
        <v>90.47</v>
      </c>
      <c r="DA7" s="25">
        <v>90.75</v>
      </c>
      <c r="DB7" s="25">
        <v>91.48</v>
      </c>
      <c r="DC7" s="25">
        <v>91.58</v>
      </c>
      <c r="DD7" s="25">
        <v>91.48</v>
      </c>
      <c r="DE7" s="25">
        <v>91.64</v>
      </c>
      <c r="DF7" s="25">
        <v>92.09</v>
      </c>
      <c r="DG7" s="25">
        <v>90.12</v>
      </c>
      <c r="DH7" s="25">
        <v>49.36</v>
      </c>
      <c r="DI7" s="25">
        <v>49.88</v>
      </c>
      <c r="DJ7" s="25">
        <v>51.11</v>
      </c>
      <c r="DK7" s="25">
        <v>52.35</v>
      </c>
      <c r="DL7" s="25">
        <v>53.27</v>
      </c>
      <c r="DM7" s="25">
        <v>49.66</v>
      </c>
      <c r="DN7" s="25">
        <v>50.41</v>
      </c>
      <c r="DO7" s="25">
        <v>51.13</v>
      </c>
      <c r="DP7" s="25">
        <v>51.62</v>
      </c>
      <c r="DQ7" s="25">
        <v>52.16</v>
      </c>
      <c r="DR7" s="25">
        <v>50.88</v>
      </c>
      <c r="DS7" s="25">
        <v>14.1</v>
      </c>
      <c r="DT7" s="25">
        <v>15.71</v>
      </c>
      <c r="DU7" s="25">
        <v>17.97</v>
      </c>
      <c r="DV7" s="25">
        <v>19.79</v>
      </c>
      <c r="DW7" s="25">
        <v>22.43</v>
      </c>
      <c r="DX7" s="25">
        <v>18.940000000000001</v>
      </c>
      <c r="DY7" s="25">
        <v>20.36</v>
      </c>
      <c r="DZ7" s="25">
        <v>22.41</v>
      </c>
      <c r="EA7" s="25">
        <v>23.68</v>
      </c>
      <c r="EB7" s="25">
        <v>25.76</v>
      </c>
      <c r="EC7" s="25">
        <v>22.3</v>
      </c>
      <c r="ED7" s="25">
        <v>0.8</v>
      </c>
      <c r="EE7" s="25">
        <v>0.61</v>
      </c>
      <c r="EF7" s="25">
        <v>0.47</v>
      </c>
      <c r="EG7" s="25">
        <v>0.46</v>
      </c>
      <c r="EH7" s="25">
        <v>0.31</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