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er\Desktop\【市町村課】R3経営比較分析表\"/>
    </mc:Choice>
  </mc:AlternateContent>
  <xr:revisionPtr revIDLastSave="0" documentId="13_ncr:1_{27E3016A-2D54-41BB-A484-522277BC9943}" xr6:coauthVersionLast="47" xr6:coauthVersionMax="47" xr10:uidLastSave="{00000000-0000-0000-0000-000000000000}"/>
  <workbookProtection workbookAlgorithmName="SHA-512" workbookHashValue="+QwSAddYjIjD6L9BJDA9uPMUAypURonA24yoqDpRSom4pdeHwE/Q0rXS6kaaJGR1MVmOu0bbYBF1/D9dULsmKA==" workbookSaltValue="cEJ+WX9iHf5KC0CKqK7yr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F85" i="4"/>
  <c r="BB10" i="4"/>
  <c r="AT10" i="4"/>
  <c r="AL10" i="4"/>
  <c r="I10" i="4"/>
  <c r="B10" i="4"/>
  <c r="BB8" i="4"/>
  <c r="P8" i="4"/>
  <c r="I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<sst xmlns="http://schemas.openxmlformats.org/spreadsheetml/2006/main" count="231" uniqueCount="113">
  <si>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</si>
  <si>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</si>
  <si>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</si>
  <si>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</si>
  <si>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</si>
  <si>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</si>
  <si>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</si>
  <si>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</si>
  <si>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</si>
  <si>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</si>
  <si>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</si>
  <si>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</si>
  <si>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</si>
  <si>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</si>
  <si>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</si>
  <si>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</si>
  <si>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</si>
  <si>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</si>
  <si>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</si>
  <si>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</si>
  <si>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</si>
  <si>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</si>
  <si>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</si>
  <si>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</si>
  <si>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</si>
  <si>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</si>
  <si>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</si>
  <si>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</si>
  <si>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</si>
  <si>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</si>
  <si>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</si>
  <si>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</si>
  <si>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</si>
  <si>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</si>
  <si>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</si>
  <si>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</si>
  <si>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</si>
  <si>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</si>
  <si>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</si>
  <si>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</si>
  <si>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</si>
  <si>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</si>
  <si>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</si>
  <si>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</si>
  <si>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</si>
  <si>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</si>
  <si>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</si>
  <si>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</si>
  <si>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</si>
  <si>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</si>
  <si>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</si>
  <si>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</si>
  <si>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</si>
  <si>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</si>
  <si>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</si>
  <si>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</si>
  <si>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</si>
  <si>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</si>
  <si>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</si>
  <si>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</si>
  <si>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</si>
  <si>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</si>
  <si>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</si>
  <si>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</si>
  <si>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</si>
  <si>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</si>
  <si>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</si>
  <si>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</si>
  <si>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</si>
  <si>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</si>
  <si>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</si>
  <si>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</si>
  <si>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</si>
  <si>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</si>
  <si>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</si>
  <si>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</si>
  <si>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</si>
  <si>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</si>
  <si>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</si>
  <si>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</si>
  <si>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</si>
  <si>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</si>
  <si>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</si>
  <si>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</si>
  <si>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</si>
  <si>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</si>
  <si>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</si>
  <si>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</si>
  <si>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</si>
  <si>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</si>
  <si>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</si>
  <si>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</si>
  <si>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久吉ダム水道企業団</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</si>
  <si>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</si>
  <si>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</si>
  <si>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</si>
  <si>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</si>
  <si>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</si>
  <si>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</si>
  <si>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</si>
  <si>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</si>
  <si>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</si>
  <si>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</si>
  <si>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</si>
  <si>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</si>
  <si>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</si>
  <si>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</si>
  <si>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</si>
  <si>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</si>
  <si>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</si>
  <si>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令和3年度決算の経常収支比率は100％以上であり累積欠損金も出ておらず経営の健全性を維持してきているが、毎期の償還元金が高額となっているため、これからも経費削減に取り組んでいく。
　資産の老朽化対策としては、耐用年数を超えた水道管の更新及び施設の機器の更新を計画的に進めていく予定である。なお、更新に必要な財源は経常費用からの捻出が困難なため起債に頼らざるを得ない状態である。
　また今後、給水人口の減少に伴い水需要の減少が予測されることから施設のスペックダウンや投資の平準化も図りながら経営の健全化に努めていく。</t>
    <phoneticPr fontId="4"/>
  </si>
  <si>
    <t xml:space="preserve">　令和3年度は、配水本管の更新事業を行ったため③管路更新率のとおり改善されたが、①有形固定資産減価償却率及び②管路経年化率が示すとおり、資産の老朽化が進んでいる。
</t>
    <rPh sb="1" eb="3">
      <t>レイワ</t>
    </rPh>
    <rPh sb="4" eb="6">
      <t>ネンド</t>
    </rPh>
    <rPh sb="8" eb="10">
      <t>ハイスイ</t>
    </rPh>
    <rPh sb="10" eb="12">
      <t>ホンカン</t>
    </rPh>
    <rPh sb="13" eb="15">
      <t>コウシン</t>
    </rPh>
    <rPh sb="15" eb="17">
      <t>ジギョウ</t>
    </rPh>
    <rPh sb="18" eb="19">
      <t>オコナ</t>
    </rPh>
    <rPh sb="33" eb="35">
      <t>カイゼン</t>
    </rPh>
    <rPh sb="75" eb="76">
      <t>スス</t>
    </rPh>
    <phoneticPr fontId="4"/>
  </si>
  <si>
    <t>　①経常収支比率100％以上、②累積欠損金比率も0％となっており健全な経営水準を保てている。しかしながら、債務の支払能力を表す③流動比率が類似団体値と比べて非常に低い結果となっている。これは、④企業債残高対給水収益比率が極めて高い数値となっているとおり、年間の償還元金が高額であることが要因となっている。
　⑤料金回収率は償還利息が年々減少してきているため、若干ではあるが増加傾向となっている。
　⑧有収率については、類似団体値と比較すると低い数値となっている。この要因は、有収水量が人口減少や節水意識の高まりにより減少していることが考えられる。このことにより、⑥給水原価及び⑦施設利用率の数値に影響がでている。</t>
    <rPh sb="155" eb="157">
      <t>リョウキン</t>
    </rPh>
    <rPh sb="157" eb="159">
      <t>カイシュウ</t>
    </rPh>
    <rPh sb="159" eb="160">
      <t>リツ</t>
    </rPh>
    <rPh sb="161" eb="163">
      <t>ショウカン</t>
    </rPh>
    <rPh sb="163" eb="165">
      <t>リソク</t>
    </rPh>
    <rPh sb="166" eb="168">
      <t>ネンネン</t>
    </rPh>
    <rPh sb="168" eb="170">
      <t>ゲンショウ</t>
    </rPh>
    <rPh sb="179" eb="181">
      <t>ジャッカン</t>
    </rPh>
    <rPh sb="186" eb="188">
      <t>ゾウカ</t>
    </rPh>
    <rPh sb="188" eb="190">
      <t>ケイコウ</t>
    </rPh>
    <rPh sb="282" eb="284">
      <t>キュウスイ</t>
    </rPh>
    <rPh sb="284" eb="286">
      <t>ゲンカ</t>
    </rPh>
    <rPh sb="286" eb="287">
      <t>オヨ</t>
    </rPh>
    <rPh sb="289" eb="291">
      <t>シセツ</t>
    </rPh>
    <rPh sb="291" eb="294">
      <t>リヨウリツ</t>
    </rPh>
    <rPh sb="295" eb="297">
      <t>スウチ</t>
    </rPh>
    <rPh sb="298" eb="300">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</si>
</sst>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0.05</c:v>
                </c:pt>
                <c:pt idx="1">
                  <c:v>7.0000000000000007E-2</c:v>
                </c:pt>
                <c:pt idx="2">
                  <c:v>0.03</c:v>
                </c:pt>
                <c:pt idx="3">
                  <c:v>0.05</c:v>
                </c:pt>
                <c:pt idx="4">
                  <c:v>0.5</c:v>
                </c:pt>
              </c:numCache>
            </c:numRef>
          </c:val>
          <c:extLst>
            <c:ext xmlns:c16="http://schemas.microsoft.com/office/drawing/2014/chart" uri="{C3380CC4-5D6E-409C-BE32-E72D297353CC}">
              <c16:uniqueId val="{00000000-B0AB-4A12-A233-694E7E7214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0.47</c:v>
                </c:pt>
                <c:pt idx="3">
                  <c:v>0.4</c:v>
                </c:pt>
                <c:pt idx="4">
                  <c:v>0.36</c:v>
                </c:pt>
              </c:numCache>
            </c:numRef>
          </c:val>
          <c:smooth val="0"/>
          <c:extLst>
            <c:ext xmlns:c16="http://schemas.microsoft.com/office/drawing/2014/chart" uri="{C3380CC4-5D6E-409C-BE32-E72D297353CC}">
              <c16:uniqueId val="{00000001-B0AB-4A12-A233-694E7E7214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49.26</c:v>
                </c:pt>
                <c:pt idx="1">
                  <c:v>48.71</c:v>
                </c:pt>
                <c:pt idx="2">
                  <c:v>47.22</c:v>
                </c:pt>
                <c:pt idx="3">
                  <c:v>48.45</c:v>
                </c:pt>
                <c:pt idx="4">
                  <c:v>46.94</c:v>
                </c:pt>
              </c:numCache>
            </c:numRef>
          </c:val>
          <c:extLst>
            <c:ext xmlns:c16="http://schemas.microsoft.com/office/drawing/2014/chart" uri="{C3380CC4-5D6E-409C-BE32-E72D297353CC}">
              <c16:uniqueId val="{00000000-D936-46F7-B52A-34FD8C2649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49.64</c:v>
                </c:pt>
                <c:pt idx="3">
                  <c:v>49.38</c:v>
                </c:pt>
                <c:pt idx="4">
                  <c:v>50.09</c:v>
                </c:pt>
              </c:numCache>
            </c:numRef>
          </c:val>
          <c:smooth val="0"/>
          <c:extLst>
            <c:ext xmlns:c16="http://schemas.microsoft.com/office/drawing/2014/chart" uri="{C3380CC4-5D6E-409C-BE32-E72D297353CC}">
              <c16:uniqueId val="{00000001-D936-46F7-B52A-34FD8C2649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63.12</c:v>
                </c:pt>
                <c:pt idx="1">
                  <c:v>62.27</c:v>
                </c:pt>
                <c:pt idx="2">
                  <c:v>63.82</c:v>
                </c:pt>
                <c:pt idx="3">
                  <c:v>62.77</c:v>
                </c:pt>
                <c:pt idx="4">
                  <c:v>61.13</c:v>
                </c:pt>
              </c:numCache>
            </c:numRef>
          </c:val>
          <c:extLst>
            <c:ext xmlns:c16="http://schemas.microsoft.com/office/drawing/2014/chart" uri="{C3380CC4-5D6E-409C-BE32-E72D297353CC}">
              <c16:uniqueId val="{00000000-B70C-4361-8DF7-123F18A784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78.09</c:v>
                </c:pt>
                <c:pt idx="3">
                  <c:v>78.010000000000005</c:v>
                </c:pt>
                <c:pt idx="4">
                  <c:v>77.599999999999994</c:v>
                </c:pt>
              </c:numCache>
            </c:numRef>
          </c:val>
          <c:smooth val="0"/>
          <c:extLst>
            <c:ext xmlns:c16="http://schemas.microsoft.com/office/drawing/2014/chart" uri="{C3380CC4-5D6E-409C-BE32-E72D297353CC}">
              <c16:uniqueId val="{00000001-B70C-4361-8DF7-123F18A784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125.59</c:v>
                </c:pt>
                <c:pt idx="1">
                  <c:v>128.13</c:v>
                </c:pt>
                <c:pt idx="2">
                  <c:v>127.38</c:v>
                </c:pt>
                <c:pt idx="3">
                  <c:v>128.86000000000001</c:v>
                </c:pt>
                <c:pt idx="4">
                  <c:v>128.82</c:v>
                </c:pt>
              </c:numCache>
            </c:numRef>
          </c:val>
          <c:extLst>
            <c:ext xmlns:c16="http://schemas.microsoft.com/office/drawing/2014/chart" uri="{C3380CC4-5D6E-409C-BE32-E72D297353CC}">
              <c16:uniqueId val="{00000000-B991-4C7B-A350-51293D70AD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104.35</c:v>
                </c:pt>
                <c:pt idx="3">
                  <c:v>105.34</c:v>
                </c:pt>
                <c:pt idx="4">
                  <c:v>105.77</c:v>
                </c:pt>
              </c:numCache>
            </c:numRef>
          </c:val>
          <c:smooth val="0"/>
          <c:extLst>
            <c:ext xmlns:c16="http://schemas.microsoft.com/office/drawing/2014/chart" uri="{C3380CC4-5D6E-409C-BE32-E72D297353CC}">
              <c16:uniqueId val="{00000001-B991-4C7B-A350-51293D70AD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44.5</c:v>
                </c:pt>
                <c:pt idx="1">
                  <c:v>46.4</c:v>
                </c:pt>
                <c:pt idx="2">
                  <c:v>48.16</c:v>
                </c:pt>
                <c:pt idx="3">
                  <c:v>49.91</c:v>
                </c:pt>
                <c:pt idx="4">
                  <c:v>51.52</c:v>
                </c:pt>
              </c:numCache>
            </c:numRef>
          </c:val>
          <c:extLst>
            <c:ext xmlns:c16="http://schemas.microsoft.com/office/drawing/2014/chart" uri="{C3380CC4-5D6E-409C-BE32-E72D297353CC}">
              <c16:uniqueId val="{00000000-77DD-4A08-8F9C-863E19326B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47.31</c:v>
                </c:pt>
                <c:pt idx="3">
                  <c:v>47.5</c:v>
                </c:pt>
                <c:pt idx="4">
                  <c:v>48.41</c:v>
                </c:pt>
              </c:numCache>
            </c:numRef>
          </c:val>
          <c:smooth val="0"/>
          <c:extLst>
            <c:ext xmlns:c16="http://schemas.microsoft.com/office/drawing/2014/chart" uri="{C3380CC4-5D6E-409C-BE32-E72D297353CC}">
              <c16:uniqueId val="{00000001-77DD-4A08-8F9C-863E19326B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19.11</c:v>
                </c:pt>
                <c:pt idx="1">
                  <c:v>20.72</c:v>
                </c:pt>
                <c:pt idx="2">
                  <c:v>20.72</c:v>
                </c:pt>
                <c:pt idx="3">
                  <c:v>20.67</c:v>
                </c:pt>
                <c:pt idx="4">
                  <c:v>20.170000000000002</c:v>
                </c:pt>
              </c:numCache>
            </c:numRef>
          </c:val>
          <c:extLst>
            <c:ext xmlns:c16="http://schemas.microsoft.com/office/drawing/2014/chart" uri="{C3380CC4-5D6E-409C-BE32-E72D297353CC}">
              <c16:uniqueId val="{00000000-606E-4656-A76B-EDB6E355A6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16.77</c:v>
                </c:pt>
                <c:pt idx="3">
                  <c:v>17.399999999999999</c:v>
                </c:pt>
                <c:pt idx="4">
                  <c:v>18.64</c:v>
                </c:pt>
              </c:numCache>
            </c:numRef>
          </c:val>
          <c:smooth val="0"/>
          <c:extLst>
            <c:ext xmlns:c16="http://schemas.microsoft.com/office/drawing/2014/chart" uri="{C3380CC4-5D6E-409C-BE32-E72D297353CC}">
              <c16:uniqueId val="{00000001-606E-4656-A76B-EDB6E355A6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74-49F4-A7A0-805A4F8226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21.69</c:v>
                </c:pt>
                <c:pt idx="3">
                  <c:v>24.04</c:v>
                </c:pt>
                <c:pt idx="4">
                  <c:v>28.03</c:v>
                </c:pt>
              </c:numCache>
            </c:numRef>
          </c:val>
          <c:smooth val="0"/>
          <c:extLst>
            <c:ext xmlns:c16="http://schemas.microsoft.com/office/drawing/2014/chart" uri="{C3380CC4-5D6E-409C-BE32-E72D297353CC}">
              <c16:uniqueId val="{00000001-D674-49F4-A7A0-805A4F8226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16.420000000000002</c:v>
                </c:pt>
                <c:pt idx="1">
                  <c:v>14.15</c:v>
                </c:pt>
                <c:pt idx="2">
                  <c:v>16.350000000000001</c:v>
                </c:pt>
                <c:pt idx="3">
                  <c:v>25.13</c:v>
                </c:pt>
                <c:pt idx="4">
                  <c:v>30.7</c:v>
                </c:pt>
              </c:numCache>
            </c:numRef>
          </c:val>
          <c:extLst>
            <c:ext xmlns:c16="http://schemas.microsoft.com/office/drawing/2014/chart" uri="{C3380CC4-5D6E-409C-BE32-E72D297353CC}">
              <c16:uniqueId val="{00000000-DBFA-4438-B3CA-12F46EB44D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301.04000000000002</c:v>
                </c:pt>
                <c:pt idx="3">
                  <c:v>305.08</c:v>
                </c:pt>
                <c:pt idx="4">
                  <c:v>305.33999999999997</c:v>
                </c:pt>
              </c:numCache>
            </c:numRef>
          </c:val>
          <c:smooth val="0"/>
          <c:extLst>
            <c:ext xmlns:c16="http://schemas.microsoft.com/office/drawing/2014/chart" uri="{C3380CC4-5D6E-409C-BE32-E72D297353CC}">
              <c16:uniqueId val="{00000001-DBFA-4438-B3CA-12F46EB44D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1110.52</c:v>
                </c:pt>
                <c:pt idx="1">
                  <c:v>1043.0999999999999</c:v>
                </c:pt>
                <c:pt idx="2">
                  <c:v>970.07</c:v>
                </c:pt>
                <c:pt idx="3">
                  <c:v>922.38</c:v>
                </c:pt>
                <c:pt idx="4">
                  <c:v>863.26</c:v>
                </c:pt>
              </c:numCache>
            </c:numRef>
          </c:val>
          <c:extLst>
            <c:ext xmlns:c16="http://schemas.microsoft.com/office/drawing/2014/chart" uri="{C3380CC4-5D6E-409C-BE32-E72D297353CC}">
              <c16:uniqueId val="{00000000-CEFA-4F7D-8109-B09F9B7CA2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551.62</c:v>
                </c:pt>
                <c:pt idx="3">
                  <c:v>585.59</c:v>
                </c:pt>
                <c:pt idx="4">
                  <c:v>561.34</c:v>
                </c:pt>
              </c:numCache>
            </c:numRef>
          </c:val>
          <c:smooth val="0"/>
          <c:extLst>
            <c:ext xmlns:c16="http://schemas.microsoft.com/office/drawing/2014/chart" uri="{C3380CC4-5D6E-409C-BE32-E72D297353CC}">
              <c16:uniqueId val="{00000001-CEFA-4F7D-8109-B09F9B7CA2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77.33</c:v>
                </c:pt>
                <c:pt idx="1">
                  <c:v>81.069999999999993</c:v>
                </c:pt>
                <c:pt idx="2">
                  <c:v>83.02</c:v>
                </c:pt>
                <c:pt idx="3">
                  <c:v>85.13</c:v>
                </c:pt>
                <c:pt idx="4">
                  <c:v>85.59</c:v>
                </c:pt>
              </c:numCache>
            </c:numRef>
          </c:val>
          <c:extLst>
            <c:ext xmlns:c16="http://schemas.microsoft.com/office/drawing/2014/chart" uri="{C3380CC4-5D6E-409C-BE32-E72D297353CC}">
              <c16:uniqueId val="{00000000-6C2C-420C-89F4-125537A215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87.11</c:v>
                </c:pt>
                <c:pt idx="3">
                  <c:v>82.78</c:v>
                </c:pt>
                <c:pt idx="4">
                  <c:v>84.82</c:v>
                </c:pt>
              </c:numCache>
            </c:numRef>
          </c:val>
          <c:smooth val="0"/>
          <c:extLst>
            <c:ext xmlns:c16="http://schemas.microsoft.com/office/drawing/2014/chart" uri="{C3380CC4-5D6E-409C-BE32-E72D297353CC}">
              <c16:uniqueId val="{00000001-6C2C-420C-89F4-125537A215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414.31</c:v>
                </c:pt>
                <c:pt idx="1">
                  <c:v>397.96</c:v>
                </c:pt>
                <c:pt idx="2">
                  <c:v>387.59</c:v>
                </c:pt>
                <c:pt idx="3">
                  <c:v>368</c:v>
                </c:pt>
                <c:pt idx="4">
                  <c:v>383.09</c:v>
                </c:pt>
              </c:numCache>
            </c:numRef>
          </c:val>
          <c:extLst>
            <c:ext xmlns:c16="http://schemas.microsoft.com/office/drawing/2014/chart" uri="{C3380CC4-5D6E-409C-BE32-E72D297353CC}">
              <c16:uniqueId val="{00000000-93D9-4176-93EC-7F6218C117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223.98</c:v>
                </c:pt>
                <c:pt idx="3">
                  <c:v>225.09</c:v>
                </c:pt>
                <c:pt idx="4">
                  <c:v>224.82</c:v>
                </c:pt>
              </c:numCache>
            </c:numRef>
          </c:val>
          <c:smooth val="0"/>
          <c:extLst>
            <c:ext xmlns:c16="http://schemas.microsoft.com/office/drawing/2014/chart" uri="{C3380CC4-5D6E-409C-BE32-E72D297353CC}">
              <c16:uniqueId val="{00000001-93D9-4176-93EC-7F6218C117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久吉ダム水道企業団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54.1</v>
      </c>
      <c r="J10" s="38"/>
      <c r="K10" s="38"/>
      <c r="L10" s="38"/>
      <c r="M10" s="38"/>
      <c r="N10" s="38"/>
      <c r="O10" s="65"/>
      <c r="P10" s="55">
        <f>データ!$P$6</f>
        <v>85.63</v>
      </c>
      <c r="Q10" s="55"/>
      <c r="R10" s="55"/>
      <c r="S10" s="55"/>
      <c r="T10" s="55"/>
      <c r="U10" s="55"/>
      <c r="V10" s="55"/>
      <c r="W10" s="66">
        <f>データ!$Q$6</f>
        <v>5921</v>
      </c>
      <c r="X10" s="66"/>
      <c r="Y10" s="66"/>
      <c r="Z10" s="66"/>
      <c r="AA10" s="66"/>
      <c r="AB10" s="66"/>
      <c r="AC10" s="66"/>
      <c r="AD10" s="2"/>
      <c r="AE10" s="2"/>
      <c r="AF10" s="2"/>
      <c r="AG10" s="2"/>
      <c r="AH10" s="2"/>
      <c r="AI10" s="2"/>
      <c r="AJ10" s="2"/>
      <c r="AK10" s="2"/>
      <c r="AL10" s="66">
        <f>データ!$U$6</f>
        <v>9411</v>
      </c>
      <c r="AM10" s="66"/>
      <c r="AN10" s="66"/>
      <c r="AO10" s="66"/>
      <c r="AP10" s="66"/>
      <c r="AQ10" s="66"/>
      <c r="AR10" s="66"/>
      <c r="AS10" s="66"/>
      <c r="AT10" s="37">
        <f>データ!$V$6</f>
        <v>14.04</v>
      </c>
      <c r="AU10" s="38"/>
      <c r="AV10" s="38"/>
      <c r="AW10" s="38"/>
      <c r="AX10" s="38"/>
      <c r="AY10" s="38"/>
      <c r="AZ10" s="38"/>
      <c r="BA10" s="38"/>
      <c r="BB10" s="55">
        <f>データ!$W$6</f>
        <v>670.3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dULBTBAibqFn3RKagnSgBIKDImP92hIhDW6r0sn7kWfCvy3jJtKmZGZzQJkDmWeEQTZWK3OtzDkwZGKYLXobw==" saltValue="Lop7llJsHpDAZvivAR8Z6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28681</v>
      </c>
      <c r="D6" s="20">
        <f t="shared" si="3"/>
        <v>46</v>
      </c>
      <c r="E6" s="20">
        <f t="shared" si="3"/>
        <v>1</v>
      </c>
      <c r="F6" s="20">
        <f t="shared" si="3"/>
        <v>0</v>
      </c>
      <c r="G6" s="20">
        <f t="shared" si="3"/>
        <v>1</v>
      </c>
      <c r="H6" s="20" t="str">
        <f t="shared" si="3"/>
        <v>青森県　久吉ダム水道企業団</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54.1</v>
      </c>
      <c r="P6" s="21">
        <f t="shared" si="3"/>
        <v>85.63</v>
      </c>
      <c r="Q6" s="21">
        <f t="shared" si="3"/>
        <v>5921</v>
      </c>
      <c r="R6" s="21" t="str">
        <f t="shared" si="3"/>
        <v>-</v>
      </c>
      <c r="S6" s="21" t="str">
        <f t="shared" si="3"/>
        <v>-</v>
      </c>
      <c r="T6" s="21" t="str">
        <f t="shared" si="3"/>
        <v>-</v>
      </c>
      <c r="U6" s="21">
        <f t="shared" si="3"/>
        <v>9411</v>
      </c>
      <c r="V6" s="21">
        <f t="shared" si="3"/>
        <v>14.04</v>
      </c>
      <c r="W6" s="21">
        <f t="shared" si="3"/>
        <v>670.3</v>
      </c>
      <c r="X6" s="22">
        <f>IF(X7="",NA(),X7)</f>
        <v>125.59</v>
      </c>
      <c r="Y6" s="22">
        <f t="shared" ref="Y6:AG6" si="4">IF(Y7="",NA(),Y7)</f>
        <v>128.13</v>
      </c>
      <c r="Z6" s="22">
        <f t="shared" si="4"/>
        <v>127.38</v>
      </c>
      <c r="AA6" s="22">
        <f t="shared" si="4"/>
        <v>128.86000000000001</v>
      </c>
      <c r="AB6" s="22">
        <f t="shared" si="4"/>
        <v>128.82</v>
      </c>
      <c r="AC6" s="22">
        <f t="shared" si="4"/>
        <v>110.02</v>
      </c>
      <c r="AD6" s="22">
        <f t="shared" si="4"/>
        <v>108.76</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21.69</v>
      </c>
      <c r="AQ6" s="22">
        <f t="shared" si="5"/>
        <v>24.04</v>
      </c>
      <c r="AR6" s="22">
        <f t="shared" si="5"/>
        <v>28.03</v>
      </c>
      <c r="AS6" s="21" t="str">
        <f>IF(AS7="","",IF(AS7="-","【-】","【"&amp;SUBSTITUTE(TEXT(AS7,"#,##0.00"),"-","△")&amp;"】"))</f>
        <v>【1.30】</v>
      </c>
      <c r="AT6" s="22">
        <f>IF(AT7="",NA(),AT7)</f>
        <v>16.420000000000002</v>
      </c>
      <c r="AU6" s="22">
        <f t="shared" ref="AU6:BC6" si="6">IF(AU7="",NA(),AU7)</f>
        <v>14.15</v>
      </c>
      <c r="AV6" s="22">
        <f t="shared" si="6"/>
        <v>16.350000000000001</v>
      </c>
      <c r="AW6" s="22">
        <f t="shared" si="6"/>
        <v>25.13</v>
      </c>
      <c r="AX6" s="22">
        <f t="shared" si="6"/>
        <v>30.7</v>
      </c>
      <c r="AY6" s="22">
        <f t="shared" si="6"/>
        <v>355.27</v>
      </c>
      <c r="AZ6" s="22">
        <f t="shared" si="6"/>
        <v>359.7</v>
      </c>
      <c r="BA6" s="22">
        <f t="shared" si="6"/>
        <v>301.04000000000002</v>
      </c>
      <c r="BB6" s="22">
        <f t="shared" si="6"/>
        <v>305.08</v>
      </c>
      <c r="BC6" s="22">
        <f t="shared" si="6"/>
        <v>305.33999999999997</v>
      </c>
      <c r="BD6" s="21" t="str">
        <f>IF(BD7="","",IF(BD7="-","【-】","【"&amp;SUBSTITUTE(TEXT(BD7,"#,##0.00"),"-","△")&amp;"】"))</f>
        <v>【261.51】</v>
      </c>
      <c r="BE6" s="22">
        <f>IF(BE7="",NA(),BE7)</f>
        <v>1110.52</v>
      </c>
      <c r="BF6" s="22">
        <f t="shared" ref="BF6:BN6" si="7">IF(BF7="",NA(),BF7)</f>
        <v>1043.0999999999999</v>
      </c>
      <c r="BG6" s="22">
        <f t="shared" si="7"/>
        <v>970.07</v>
      </c>
      <c r="BH6" s="22">
        <f t="shared" si="7"/>
        <v>922.38</v>
      </c>
      <c r="BI6" s="22">
        <f t="shared" si="7"/>
        <v>863.26</v>
      </c>
      <c r="BJ6" s="22">
        <f t="shared" si="7"/>
        <v>458.27</v>
      </c>
      <c r="BK6" s="22">
        <f t="shared" si="7"/>
        <v>447.01</v>
      </c>
      <c r="BL6" s="22">
        <f t="shared" si="7"/>
        <v>551.62</v>
      </c>
      <c r="BM6" s="22">
        <f t="shared" si="7"/>
        <v>585.59</v>
      </c>
      <c r="BN6" s="22">
        <f t="shared" si="7"/>
        <v>561.34</v>
      </c>
      <c r="BO6" s="21" t="str">
        <f>IF(BO7="","",IF(BO7="-","【-】","【"&amp;SUBSTITUTE(TEXT(BO7,"#,##0.00"),"-","△")&amp;"】"))</f>
        <v>【265.16】</v>
      </c>
      <c r="BP6" s="22">
        <f>IF(BP7="",NA(),BP7)</f>
        <v>77.33</v>
      </c>
      <c r="BQ6" s="22">
        <f t="shared" ref="BQ6:BY6" si="8">IF(BQ7="",NA(),BQ7)</f>
        <v>81.069999999999993</v>
      </c>
      <c r="BR6" s="22">
        <f t="shared" si="8"/>
        <v>83.02</v>
      </c>
      <c r="BS6" s="22">
        <f t="shared" si="8"/>
        <v>85.13</v>
      </c>
      <c r="BT6" s="22">
        <f t="shared" si="8"/>
        <v>85.59</v>
      </c>
      <c r="BU6" s="22">
        <f t="shared" si="8"/>
        <v>96.77</v>
      </c>
      <c r="BV6" s="22">
        <f t="shared" si="8"/>
        <v>95.81</v>
      </c>
      <c r="BW6" s="22">
        <f t="shared" si="8"/>
        <v>87.11</v>
      </c>
      <c r="BX6" s="22">
        <f t="shared" si="8"/>
        <v>82.78</v>
      </c>
      <c r="BY6" s="22">
        <f t="shared" si="8"/>
        <v>84.82</v>
      </c>
      <c r="BZ6" s="21" t="str">
        <f>IF(BZ7="","",IF(BZ7="-","【-】","【"&amp;SUBSTITUTE(TEXT(BZ7,"#,##0.00"),"-","△")&amp;"】"))</f>
        <v>【102.35】</v>
      </c>
      <c r="CA6" s="22">
        <f>IF(CA7="",NA(),CA7)</f>
        <v>414.31</v>
      </c>
      <c r="CB6" s="22">
        <f t="shared" ref="CB6:CJ6" si="9">IF(CB7="",NA(),CB7)</f>
        <v>397.96</v>
      </c>
      <c r="CC6" s="22">
        <f t="shared" si="9"/>
        <v>387.59</v>
      </c>
      <c r="CD6" s="22">
        <f t="shared" si="9"/>
        <v>368</v>
      </c>
      <c r="CE6" s="22">
        <f t="shared" si="9"/>
        <v>383.09</v>
      </c>
      <c r="CF6" s="22">
        <f t="shared" si="9"/>
        <v>187.18</v>
      </c>
      <c r="CG6" s="22">
        <f t="shared" si="9"/>
        <v>189.58</v>
      </c>
      <c r="CH6" s="22">
        <f t="shared" si="9"/>
        <v>223.98</v>
      </c>
      <c r="CI6" s="22">
        <f t="shared" si="9"/>
        <v>225.09</v>
      </c>
      <c r="CJ6" s="22">
        <f t="shared" si="9"/>
        <v>224.82</v>
      </c>
      <c r="CK6" s="21" t="str">
        <f>IF(CK7="","",IF(CK7="-","【-】","【"&amp;SUBSTITUTE(TEXT(CK7,"#,##0.00"),"-","△")&amp;"】"))</f>
        <v>【167.74】</v>
      </c>
      <c r="CL6" s="22">
        <f>IF(CL7="",NA(),CL7)</f>
        <v>49.26</v>
      </c>
      <c r="CM6" s="22">
        <f t="shared" ref="CM6:CU6" si="10">IF(CM7="",NA(),CM7)</f>
        <v>48.71</v>
      </c>
      <c r="CN6" s="22">
        <f t="shared" si="10"/>
        <v>47.22</v>
      </c>
      <c r="CO6" s="22">
        <f t="shared" si="10"/>
        <v>48.45</v>
      </c>
      <c r="CP6" s="22">
        <f t="shared" si="10"/>
        <v>46.94</v>
      </c>
      <c r="CQ6" s="22">
        <f t="shared" si="10"/>
        <v>55.88</v>
      </c>
      <c r="CR6" s="22">
        <f t="shared" si="10"/>
        <v>55.22</v>
      </c>
      <c r="CS6" s="22">
        <f t="shared" si="10"/>
        <v>49.64</v>
      </c>
      <c r="CT6" s="22">
        <f t="shared" si="10"/>
        <v>49.38</v>
      </c>
      <c r="CU6" s="22">
        <f t="shared" si="10"/>
        <v>50.09</v>
      </c>
      <c r="CV6" s="21" t="str">
        <f>IF(CV7="","",IF(CV7="-","【-】","【"&amp;SUBSTITUTE(TEXT(CV7,"#,##0.00"),"-","△")&amp;"】"))</f>
        <v>【60.29】</v>
      </c>
      <c r="CW6" s="22">
        <f>IF(CW7="",NA(),CW7)</f>
        <v>63.12</v>
      </c>
      <c r="CX6" s="22">
        <f t="shared" ref="CX6:DF6" si="11">IF(CX7="",NA(),CX7)</f>
        <v>62.27</v>
      </c>
      <c r="CY6" s="22">
        <f t="shared" si="11"/>
        <v>63.82</v>
      </c>
      <c r="CZ6" s="22">
        <f t="shared" si="11"/>
        <v>62.77</v>
      </c>
      <c r="DA6" s="22">
        <f t="shared" si="11"/>
        <v>61.13</v>
      </c>
      <c r="DB6" s="22">
        <f t="shared" si="11"/>
        <v>80.989999999999995</v>
      </c>
      <c r="DC6" s="22">
        <f t="shared" si="11"/>
        <v>80.930000000000007</v>
      </c>
      <c r="DD6" s="22">
        <f t="shared" si="11"/>
        <v>78.09</v>
      </c>
      <c r="DE6" s="22">
        <f t="shared" si="11"/>
        <v>78.010000000000005</v>
      </c>
      <c r="DF6" s="22">
        <f t="shared" si="11"/>
        <v>77.599999999999994</v>
      </c>
      <c r="DG6" s="21" t="str">
        <f>IF(DG7="","",IF(DG7="-","【-】","【"&amp;SUBSTITUTE(TEXT(DG7,"#,##0.00"),"-","△")&amp;"】"))</f>
        <v>【90.12】</v>
      </c>
      <c r="DH6" s="22">
        <f>IF(DH7="",NA(),DH7)</f>
        <v>44.5</v>
      </c>
      <c r="DI6" s="22">
        <f t="shared" ref="DI6:DQ6" si="12">IF(DI7="",NA(),DI7)</f>
        <v>46.4</v>
      </c>
      <c r="DJ6" s="22">
        <f t="shared" si="12"/>
        <v>48.16</v>
      </c>
      <c r="DK6" s="22">
        <f t="shared" si="12"/>
        <v>49.91</v>
      </c>
      <c r="DL6" s="22">
        <f t="shared" si="12"/>
        <v>51.52</v>
      </c>
      <c r="DM6" s="22">
        <f t="shared" si="12"/>
        <v>46.61</v>
      </c>
      <c r="DN6" s="22">
        <f t="shared" si="12"/>
        <v>47.97</v>
      </c>
      <c r="DO6" s="22">
        <f t="shared" si="12"/>
        <v>47.31</v>
      </c>
      <c r="DP6" s="22">
        <f t="shared" si="12"/>
        <v>47.5</v>
      </c>
      <c r="DQ6" s="22">
        <f t="shared" si="12"/>
        <v>48.41</v>
      </c>
      <c r="DR6" s="21" t="str">
        <f>IF(DR7="","",IF(DR7="-","【-】","【"&amp;SUBSTITUTE(TEXT(DR7,"#,##0.00"),"-","△")&amp;"】"))</f>
        <v>【50.88】</v>
      </c>
      <c r="DS6" s="22">
        <f>IF(DS7="",NA(),DS7)</f>
        <v>19.11</v>
      </c>
      <c r="DT6" s="22">
        <f t="shared" ref="DT6:EB6" si="13">IF(DT7="",NA(),DT7)</f>
        <v>20.72</v>
      </c>
      <c r="DU6" s="22">
        <f t="shared" si="13"/>
        <v>20.72</v>
      </c>
      <c r="DV6" s="22">
        <f t="shared" si="13"/>
        <v>20.67</v>
      </c>
      <c r="DW6" s="22">
        <f t="shared" si="13"/>
        <v>20.170000000000002</v>
      </c>
      <c r="DX6" s="22">
        <f t="shared" si="13"/>
        <v>10.84</v>
      </c>
      <c r="DY6" s="22">
        <f t="shared" si="13"/>
        <v>15.33</v>
      </c>
      <c r="DZ6" s="22">
        <f t="shared" si="13"/>
        <v>16.77</v>
      </c>
      <c r="EA6" s="22">
        <f t="shared" si="13"/>
        <v>17.399999999999999</v>
      </c>
      <c r="EB6" s="22">
        <f t="shared" si="13"/>
        <v>18.64</v>
      </c>
      <c r="EC6" s="21" t="str">
        <f>IF(EC7="","",IF(EC7="-","【-】","【"&amp;SUBSTITUTE(TEXT(EC7,"#,##0.00"),"-","△")&amp;"】"))</f>
        <v>【22.30】</v>
      </c>
      <c r="ED6" s="22">
        <f>IF(ED7="",NA(),ED7)</f>
        <v>0.05</v>
      </c>
      <c r="EE6" s="22">
        <f t="shared" ref="EE6:EM6" si="14">IF(EE7="",NA(),EE7)</f>
        <v>7.0000000000000007E-2</v>
      </c>
      <c r="EF6" s="22">
        <f t="shared" si="14"/>
        <v>0.03</v>
      </c>
      <c r="EG6" s="22">
        <f t="shared" si="14"/>
        <v>0.05</v>
      </c>
      <c r="EH6" s="22">
        <f t="shared" si="14"/>
        <v>0.5</v>
      </c>
      <c r="EI6" s="22">
        <f t="shared" si="14"/>
        <v>0.39</v>
      </c>
      <c r="EJ6" s="22">
        <f t="shared" si="14"/>
        <v>0.43</v>
      </c>
      <c r="EK6" s="22">
        <f t="shared" si="14"/>
        <v>0.47</v>
      </c>
      <c r="EL6" s="22">
        <f t="shared" si="14"/>
        <v>0.4</v>
      </c>
      <c r="EM6" s="22">
        <f t="shared" si="14"/>
        <v>0.36</v>
      </c>
      <c r="EN6" s="21" t="str">
        <f>IF(EN7="","",IF(EN7="-","【-】","【"&amp;SUBSTITUTE(TEXT(EN7,"#,##0.00"),"-","△")&amp;"】"))</f>
        <v>【0.66】</v>
      </c>
    </row>
    <row r="7" spans="1:144" s="23" customFormat="1" x14ac:dyDescent="0.15">
      <c r="A7" s="15"/>
      <c r="B7" s="24">
        <v>2021</v>
      </c>
      <c r="C7" s="24">
        <v>28681</v>
      </c>
      <c r="D7" s="24">
        <v>46</v>
      </c>
      <c r="E7" s="24">
        <v>1</v>
      </c>
      <c r="F7" s="24">
        <v>0</v>
      </c>
      <c r="G7" s="24">
        <v>1</v>
      </c>
      <c r="H7" s="24" t="s">
        <v>92</v>
      </c>
      <c r="I7" s="24" t="s">
        <v>93</v>
      </c>
      <c r="J7" s="24" t="s">
        <v>94</v>
      </c>
      <c r="K7" s="24" t="s">
        <v>95</v>
      </c>
      <c r="L7" s="24" t="s">
        <v>96</v>
      </c>
      <c r="M7" s="24" t="s">
        <v>97</v>
      </c>
      <c r="N7" s="25" t="s">
        <v>98</v>
      </c>
      <c r="O7" s="25">
        <v>54.1</v>
      </c>
      <c r="P7" s="25">
        <v>85.63</v>
      </c>
      <c r="Q7" s="25">
        <v>5921</v>
      </c>
      <c r="R7" s="25" t="s">
        <v>98</v>
      </c>
      <c r="S7" s="25" t="s">
        <v>98</v>
      </c>
      <c r="T7" s="25" t="s">
        <v>98</v>
      </c>
      <c r="U7" s="25">
        <v>9411</v>
      </c>
      <c r="V7" s="25">
        <v>14.04</v>
      </c>
      <c r="W7" s="25">
        <v>670.3</v>
      </c>
      <c r="X7" s="25">
        <v>125.59</v>
      </c>
      <c r="Y7" s="25">
        <v>128.13</v>
      </c>
      <c r="Z7" s="25">
        <v>127.38</v>
      </c>
      <c r="AA7" s="25">
        <v>128.86000000000001</v>
      </c>
      <c r="AB7" s="25">
        <v>128.82</v>
      </c>
      <c r="AC7" s="25">
        <v>110.02</v>
      </c>
      <c r="AD7" s="25">
        <v>108.76</v>
      </c>
      <c r="AE7" s="25">
        <v>104.35</v>
      </c>
      <c r="AF7" s="25">
        <v>105.34</v>
      </c>
      <c r="AG7" s="25">
        <v>105.77</v>
      </c>
      <c r="AH7" s="25">
        <v>111.39</v>
      </c>
      <c r="AI7" s="25">
        <v>0</v>
      </c>
      <c r="AJ7" s="25">
        <v>0</v>
      </c>
      <c r="AK7" s="25">
        <v>0</v>
      </c>
      <c r="AL7" s="25">
        <v>0</v>
      </c>
      <c r="AM7" s="25">
        <v>0</v>
      </c>
      <c r="AN7" s="25">
        <v>7.31</v>
      </c>
      <c r="AO7" s="25">
        <v>7.48</v>
      </c>
      <c r="AP7" s="25">
        <v>21.69</v>
      </c>
      <c r="AQ7" s="25">
        <v>24.04</v>
      </c>
      <c r="AR7" s="25">
        <v>28.03</v>
      </c>
      <c r="AS7" s="25">
        <v>1.3</v>
      </c>
      <c r="AT7" s="25">
        <v>16.420000000000002</v>
      </c>
      <c r="AU7" s="25">
        <v>14.15</v>
      </c>
      <c r="AV7" s="25">
        <v>16.350000000000001</v>
      </c>
      <c r="AW7" s="25">
        <v>25.13</v>
      </c>
      <c r="AX7" s="25">
        <v>30.7</v>
      </c>
      <c r="AY7" s="25">
        <v>355.27</v>
      </c>
      <c r="AZ7" s="25">
        <v>359.7</v>
      </c>
      <c r="BA7" s="25">
        <v>301.04000000000002</v>
      </c>
      <c r="BB7" s="25">
        <v>305.08</v>
      </c>
      <c r="BC7" s="25">
        <v>305.33999999999997</v>
      </c>
      <c r="BD7" s="25">
        <v>261.51</v>
      </c>
      <c r="BE7" s="25">
        <v>1110.52</v>
      </c>
      <c r="BF7" s="25">
        <v>1043.0999999999999</v>
      </c>
      <c r="BG7" s="25">
        <v>970.07</v>
      </c>
      <c r="BH7" s="25">
        <v>922.38</v>
      </c>
      <c r="BI7" s="25">
        <v>863.26</v>
      </c>
      <c r="BJ7" s="25">
        <v>458.27</v>
      </c>
      <c r="BK7" s="25">
        <v>447.01</v>
      </c>
      <c r="BL7" s="25">
        <v>551.62</v>
      </c>
      <c r="BM7" s="25">
        <v>585.59</v>
      </c>
      <c r="BN7" s="25">
        <v>561.34</v>
      </c>
      <c r="BO7" s="25">
        <v>265.16000000000003</v>
      </c>
      <c r="BP7" s="25">
        <v>77.33</v>
      </c>
      <c r="BQ7" s="25">
        <v>81.069999999999993</v>
      </c>
      <c r="BR7" s="25">
        <v>83.02</v>
      </c>
      <c r="BS7" s="25">
        <v>85.13</v>
      </c>
      <c r="BT7" s="25">
        <v>85.59</v>
      </c>
      <c r="BU7" s="25">
        <v>96.77</v>
      </c>
      <c r="BV7" s="25">
        <v>95.81</v>
      </c>
      <c r="BW7" s="25">
        <v>87.11</v>
      </c>
      <c r="BX7" s="25">
        <v>82.78</v>
      </c>
      <c r="BY7" s="25">
        <v>84.82</v>
      </c>
      <c r="BZ7" s="25">
        <v>102.35</v>
      </c>
      <c r="CA7" s="25">
        <v>414.31</v>
      </c>
      <c r="CB7" s="25">
        <v>397.96</v>
      </c>
      <c r="CC7" s="25">
        <v>387.59</v>
      </c>
      <c r="CD7" s="25">
        <v>368</v>
      </c>
      <c r="CE7" s="25">
        <v>383.09</v>
      </c>
      <c r="CF7" s="25">
        <v>187.18</v>
      </c>
      <c r="CG7" s="25">
        <v>189.58</v>
      </c>
      <c r="CH7" s="25">
        <v>223.98</v>
      </c>
      <c r="CI7" s="25">
        <v>225.09</v>
      </c>
      <c r="CJ7" s="25">
        <v>224.82</v>
      </c>
      <c r="CK7" s="25">
        <v>167.74</v>
      </c>
      <c r="CL7" s="25">
        <v>49.26</v>
      </c>
      <c r="CM7" s="25">
        <v>48.71</v>
      </c>
      <c r="CN7" s="25">
        <v>47.22</v>
      </c>
      <c r="CO7" s="25">
        <v>48.45</v>
      </c>
      <c r="CP7" s="25">
        <v>46.94</v>
      </c>
      <c r="CQ7" s="25">
        <v>55.88</v>
      </c>
      <c r="CR7" s="25">
        <v>55.22</v>
      </c>
      <c r="CS7" s="25">
        <v>49.64</v>
      </c>
      <c r="CT7" s="25">
        <v>49.38</v>
      </c>
      <c r="CU7" s="25">
        <v>50.09</v>
      </c>
      <c r="CV7" s="25">
        <v>60.29</v>
      </c>
      <c r="CW7" s="25">
        <v>63.12</v>
      </c>
      <c r="CX7" s="25">
        <v>62.27</v>
      </c>
      <c r="CY7" s="25">
        <v>63.82</v>
      </c>
      <c r="CZ7" s="25">
        <v>62.77</v>
      </c>
      <c r="DA7" s="25">
        <v>61.13</v>
      </c>
      <c r="DB7" s="25">
        <v>80.989999999999995</v>
      </c>
      <c r="DC7" s="25">
        <v>80.930000000000007</v>
      </c>
      <c r="DD7" s="25">
        <v>78.09</v>
      </c>
      <c r="DE7" s="25">
        <v>78.010000000000005</v>
      </c>
      <c r="DF7" s="25">
        <v>77.599999999999994</v>
      </c>
      <c r="DG7" s="25">
        <v>90.12</v>
      </c>
      <c r="DH7" s="25">
        <v>44.5</v>
      </c>
      <c r="DI7" s="25">
        <v>46.4</v>
      </c>
      <c r="DJ7" s="25">
        <v>48.16</v>
      </c>
      <c r="DK7" s="25">
        <v>49.91</v>
      </c>
      <c r="DL7" s="25">
        <v>51.52</v>
      </c>
      <c r="DM7" s="25">
        <v>46.61</v>
      </c>
      <c r="DN7" s="25">
        <v>47.97</v>
      </c>
      <c r="DO7" s="25">
        <v>47.31</v>
      </c>
      <c r="DP7" s="25">
        <v>47.5</v>
      </c>
      <c r="DQ7" s="25">
        <v>48.41</v>
      </c>
      <c r="DR7" s="25">
        <v>50.88</v>
      </c>
      <c r="DS7" s="25">
        <v>19.11</v>
      </c>
      <c r="DT7" s="25">
        <v>20.72</v>
      </c>
      <c r="DU7" s="25">
        <v>20.72</v>
      </c>
      <c r="DV7" s="25">
        <v>20.67</v>
      </c>
      <c r="DW7" s="25">
        <v>20.170000000000002</v>
      </c>
      <c r="DX7" s="25">
        <v>10.84</v>
      </c>
      <c r="DY7" s="25">
        <v>15.33</v>
      </c>
      <c r="DZ7" s="25">
        <v>16.77</v>
      </c>
      <c r="EA7" s="25">
        <v>17.399999999999999</v>
      </c>
      <c r="EB7" s="25">
        <v>18.64</v>
      </c>
      <c r="EC7" s="25">
        <v>22.3</v>
      </c>
      <c r="ED7" s="25">
        <v>0.05</v>
      </c>
      <c r="EE7" s="25">
        <v>7.0000000000000007E-2</v>
      </c>
      <c r="EF7" s="25">
        <v>0.03</v>
      </c>
      <c r="EG7" s="25">
        <v>0.05</v>
      </c>
      <c r="EH7" s="25">
        <v>0.5</v>
      </c>
      <c r="EI7" s="25">
        <v>0.39</v>
      </c>
      <c r="EJ7" s="25">
        <v>0.43</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