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72.16.0.2\share\下水道係\03市町村課関係\★経営比較分析表\R04(R03)経営比較分析表\提出\"/>
    </mc:Choice>
  </mc:AlternateContent>
  <xr:revisionPtr revIDLastSave="0" documentId="13_ncr:1_{E650345F-21B5-4416-A59D-3DA8271EF0E2}" xr6:coauthVersionLast="44" xr6:coauthVersionMax="44" xr10:uidLastSave="{00000000-0000-0000-0000-000000000000}"/>
  <workbookProtection workbookAlgorithmName="SHA-512" workbookHashValue="XKdeS30S5QQoN/Vs/CSnxxq/Iu5S6Mm4G4go1mCyyBREnVMY8CQ2sDCPu71jwxcGtXciMEsDkbJ7PbSNEc+FNQ==" workbookSaltValue="mvU5VkPB5PJCeABA/e4eP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<sst xmlns="http://schemas.openxmlformats.org/spreadsheetml/2006/main" count="228" uniqueCount="114">
  <si>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</si>
  <si>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</si>
  <si>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</si>
  <si>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</si>
  <si>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</si>
  <si>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</si>
  <si>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</si>
  <si>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</si>
  <si>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</si>
  <si>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</si>
  <si>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</si>
  <si>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</si>
  <si>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</si>
  <si>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</si>
  <si>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</si>
  <si>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</si>
  <si>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</si>
  <si>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</si>
  <si>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</si>
  <si>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</si>
  <si>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</si>
  <si>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</si>
  <si>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</si>
  <si>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</si>
  <si>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</si>
  <si>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</si>
  <si>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</si>
  <si>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</si>
  <si>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</si>
  <si>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</si>
  <si>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</si>
  <si>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</si>
  <si>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</si>
  <si>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</si>
  <si>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</si>
  <si>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</si>
  <si>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</si>
  <si>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</si>
  <si>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</si>
  <si>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</si>
  <si>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</si>
  <si>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</si>
  <si>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</si>
  <si>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</si>
  <si>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</si>
  <si>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</si>
  <si>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</si>
  <si>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</si>
  <si>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</si>
  <si>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</si>
  <si>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</si>
  <si>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</si>
  <si>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</si>
  <si>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</si>
  <si>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</si>
  <si>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</si>
  <si>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</si>
  <si>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</si>
  <si>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</si>
  <si>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</si>
  <si>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</si>
  <si>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</si>
  <si>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</si>
  <si>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</si>
  <si>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</si>
  <si>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</si>
  <si>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</si>
  <si>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</si>
  <si>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</si>
  <si>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</si>
  <si>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</si>
  <si>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</si>
  <si>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</si>
  <si>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</si>
  <si>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</si>
  <si>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</si>
  <si>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</si>
  <si>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</si>
  <si>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</si>
  <si>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</si>
  <si>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</si>
  <si>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</si>
  <si>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</si>
  <si>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</si>
  <si>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</si>
  <si>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</si>
  <si>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</si>
  <si>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</si>
  <si>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</si>
  <si>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</si>
  <si>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</si>
  <si>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</si>
  <si>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</si>
  <si>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</si>
  <si>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</si>
  <si>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</si>
  <si>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</si>
  <si>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</si>
  <si>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</si>
  <si>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</si>
  <si>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</si>
  <si>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</si>
  <si>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</si>
  <si>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</si>
  <si>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</si>
  <si>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</si>
  <si>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</si>
  <si>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</si>
  <si>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</si>
  <si>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</si>
  <si>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</si>
  <si>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類似団体に比べ、資産の老朽度合を示す有形固定資産減価償却率が高く、年々耐用年数を超える管渠が増えてくる傾向にあることから、老朽管の改築・更新計画を策定する必要があります。
　施設も老朽化はそれほど進んでいませんが、今後は令和2年度に策定したアセットマネジメント計画に基づき、機械設備等の修繕・更新等を実施していくこととし、令和4年度は配水場の計装設備等の更新を行う予定です。</t>
    <rPh sb="108" eb="110">
      <t>コンゴ</t>
    </rPh>
    <rPh sb="151" eb="153">
      <t>ジッシ</t>
    </rPh>
    <rPh sb="162" eb="164">
      <t>レイワ</t>
    </rPh>
    <rPh sb="165" eb="167">
      <t>ネンド</t>
    </rPh>
    <rPh sb="168" eb="171">
      <t>ハイスイジョウ</t>
    </rPh>
    <rPh sb="172" eb="177">
      <t>ケイソウセツビトウ</t>
    </rPh>
    <rPh sb="178" eb="180">
      <t>コウシン</t>
    </rPh>
    <rPh sb="181" eb="182">
      <t>オコナ</t>
    </rPh>
    <rPh sb="183" eb="185">
      <t>ヨテイ</t>
    </rPh>
    <phoneticPr fontId="4"/>
  </si>
  <si>
    <t>　人口減少等に伴う収益の減に対し、老朽化する施設の維持管理費が増加し、施設等の更新もほとんど行われていないため、今後は大規模な更新費用が見込まれることから、厳しい財政状況が予想されます。
　経営の効率化、施設等の適切な更新などを見据えた投資計画の策定・実行が必要となります。
また、近年の物価の高騰等により今後施設の維持管理費等が全体的に増加していくことが想定されるため、定期的に経営戦略を見直し、水道料金の見直しの検討を行うことが必要です。</t>
    <rPh sb="186" eb="189">
      <t>テイキテキ</t>
    </rPh>
    <rPh sb="190" eb="194">
      <t>ケイエイセンリャク</t>
    </rPh>
    <rPh sb="195" eb="197">
      <t>ミナオ</t>
    </rPh>
    <rPh sb="208" eb="210">
      <t>ケントウ</t>
    </rPh>
    <phoneticPr fontId="4"/>
  </si>
  <si>
    <t>　平成30年度は修繕費等の増加により単年度赤字を計上しましたが、令和元年度においては経常費用の削減により経常収支比率が回復し維持できています。
　流動比率については、起債を行わず設備更新等を行っていたことから類似団体に比べ現金預金が乏しく低い数値となっています。令和3年度以降は津軽広域水道企業団からの受水費見直しを実施するなどの経費節減により、徐々に上昇する傾向にあります。
　令和2年度で料金回収率が100％を下回る結果となっていますが、これは新型コロナウイルス感染症対策事業として水道料金の減免事業を実施したためであり、減免した料金は国庫補助金を財源とした繰出金により補てんされていますので、経営状況が悪化しているわけではありません。
　給水原価は人口減少等による水需要の減少などにより類似団体と比較しても高い状況です。今後も受水費見直し以外の経費削減に努めるほか、適正な料金の見直しの検討を行う必要があります。</t>
    <rPh sb="62" eb="64">
      <t>イジ</t>
    </rPh>
    <rPh sb="73" eb="75">
      <t>リュウドウ</t>
    </rPh>
    <rPh sb="75" eb="77">
      <t>ヒリツ</t>
    </rPh>
    <rPh sb="83" eb="85">
      <t>キサイ</t>
    </rPh>
    <rPh sb="86" eb="87">
      <t>オコナ</t>
    </rPh>
    <rPh sb="89" eb="91">
      <t>セツビ</t>
    </rPh>
    <rPh sb="91" eb="93">
      <t>コウシン</t>
    </rPh>
    <rPh sb="93" eb="94">
      <t>トウ</t>
    </rPh>
    <rPh sb="95" eb="96">
      <t>オコナ</t>
    </rPh>
    <rPh sb="104" eb="106">
      <t>ルイジ</t>
    </rPh>
    <rPh sb="106" eb="108">
      <t>ダンタイ</t>
    </rPh>
    <rPh sb="109" eb="110">
      <t>クラ</t>
    </rPh>
    <rPh sb="111" eb="115">
      <t>ゲンキンヨキン</t>
    </rPh>
    <rPh sb="116" eb="117">
      <t>トボ</t>
    </rPh>
    <rPh sb="119" eb="120">
      <t>ヒク</t>
    </rPh>
    <rPh sb="121" eb="123">
      <t>スウチ</t>
    </rPh>
    <rPh sb="190" eb="192">
      <t>レイワ</t>
    </rPh>
    <rPh sb="193" eb="195">
      <t>ネンド</t>
    </rPh>
    <rPh sb="196" eb="201">
      <t>リョウキンカイシュウリツ</t>
    </rPh>
    <rPh sb="207" eb="209">
      <t>シタマワ</t>
    </rPh>
    <rPh sb="210" eb="212">
      <t>ケッカ</t>
    </rPh>
    <rPh sb="224" eb="226">
      <t>シンガタ</t>
    </rPh>
    <rPh sb="233" eb="236">
      <t>カンセンショウ</t>
    </rPh>
    <rPh sb="236" eb="238">
      <t>タイサク</t>
    </rPh>
    <rPh sb="238" eb="240">
      <t>ジギョウ</t>
    </rPh>
    <rPh sb="243" eb="247">
      <t>スイドウリョウキン</t>
    </rPh>
    <rPh sb="248" eb="250">
      <t>ゲンメン</t>
    </rPh>
    <rPh sb="250" eb="252">
      <t>ジギョウ</t>
    </rPh>
    <rPh sb="253" eb="255">
      <t>ジッシ</t>
    </rPh>
    <rPh sb="263" eb="265">
      <t>ゲンメン</t>
    </rPh>
    <rPh sb="267" eb="269">
      <t>リョウキン</t>
    </rPh>
    <rPh sb="270" eb="275">
      <t>コッコホジョキン</t>
    </rPh>
    <rPh sb="276" eb="278">
      <t>ザイゲン</t>
    </rPh>
    <rPh sb="281" eb="282">
      <t>ク</t>
    </rPh>
    <rPh sb="282" eb="283">
      <t>ダ</t>
    </rPh>
    <rPh sb="283" eb="284">
      <t>キン</t>
    </rPh>
    <rPh sb="287" eb="288">
      <t>ホ</t>
    </rPh>
    <rPh sb="299" eb="303">
      <t>ケイエイジョウキョウ</t>
    </rPh>
    <rPh sb="304" eb="306">
      <t>アッカ</t>
    </rPh>
    <rPh sb="358" eb="360">
      <t>ジョウキョウ</t>
    </rPh>
    <rPh sb="363" eb="365">
      <t>コンゴ</t>
    </rPh>
    <rPh sb="372" eb="374">
      <t>イガイ</t>
    </rPh>
    <rPh sb="375" eb="379">
      <t>ケイヒサクゲン</t>
    </rPh>
    <rPh sb="386" eb="388">
      <t>テキセイ</t>
    </rPh>
    <rPh sb="389" eb="391">
      <t>リョウキン</t>
    </rPh>
    <rPh sb="392" eb="394">
      <t>ミナオ</t>
    </rPh>
    <rPh sb="396" eb="398">
      <t>ケントウ</t>
    </rPh>
    <rPh sb="399" eb="40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</si>
</sst>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4A-4ABD-A218-48A73FD0E1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4D4A-4ABD-A218-48A73FD0E1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44.16</c:v>
                </c:pt>
                <c:pt idx="1">
                  <c:v>43.45</c:v>
                </c:pt>
                <c:pt idx="2">
                  <c:v>43.85</c:v>
                </c:pt>
                <c:pt idx="3">
                  <c:v>44.71</c:v>
                </c:pt>
                <c:pt idx="4">
                  <c:v>43.37</c:v>
                </c:pt>
              </c:numCache>
            </c:numRef>
          </c:val>
          <c:extLst>
            <c:ext xmlns:c16="http://schemas.microsoft.com/office/drawing/2014/chart" uri="{C3380CC4-5D6E-409C-BE32-E72D297353CC}">
              <c16:uniqueId val="{00000000-1CE1-447C-8AAF-B1D4D0C83DE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1CE1-447C-8AAF-B1D4D0C83DE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91.47</c:v>
                </c:pt>
                <c:pt idx="1">
                  <c:v>93.08</c:v>
                </c:pt>
                <c:pt idx="2">
                  <c:v>92.17</c:v>
                </c:pt>
                <c:pt idx="3">
                  <c:v>89.33</c:v>
                </c:pt>
                <c:pt idx="4">
                  <c:v>91.25</c:v>
                </c:pt>
              </c:numCache>
            </c:numRef>
          </c:val>
          <c:extLst>
            <c:ext xmlns:c16="http://schemas.microsoft.com/office/drawing/2014/chart" uri="{C3380CC4-5D6E-409C-BE32-E72D297353CC}">
              <c16:uniqueId val="{00000000-6A6C-44C4-BAE2-4A3330ABA1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6A6C-44C4-BAE2-4A3330ABA1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105.24</c:v>
                </c:pt>
                <c:pt idx="1">
                  <c:v>98.26</c:v>
                </c:pt>
                <c:pt idx="2">
                  <c:v>104.99</c:v>
                </c:pt>
                <c:pt idx="3">
                  <c:v>103.85</c:v>
                </c:pt>
                <c:pt idx="4">
                  <c:v>110.97</c:v>
                </c:pt>
              </c:numCache>
            </c:numRef>
          </c:val>
          <c:extLst>
            <c:ext xmlns:c16="http://schemas.microsoft.com/office/drawing/2014/chart" uri="{C3380CC4-5D6E-409C-BE32-E72D297353CC}">
              <c16:uniqueId val="{00000000-5D01-4031-848E-37D6E143D1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5D01-4031-848E-37D6E143D1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57.75</c:v>
                </c:pt>
                <c:pt idx="1">
                  <c:v>59.89</c:v>
                </c:pt>
                <c:pt idx="2">
                  <c:v>62.01</c:v>
                </c:pt>
                <c:pt idx="3">
                  <c:v>64</c:v>
                </c:pt>
                <c:pt idx="4">
                  <c:v>66.099999999999994</c:v>
                </c:pt>
              </c:numCache>
            </c:numRef>
          </c:val>
          <c:extLst>
            <c:ext xmlns:c16="http://schemas.microsoft.com/office/drawing/2014/chart" uri="{C3380CC4-5D6E-409C-BE32-E72D297353CC}">
              <c16:uniqueId val="{00000000-9B00-4436-9FFE-F11BB4172A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9B00-4436-9FFE-F11BB4172A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5.83</c:v>
                </c:pt>
                <c:pt idx="1">
                  <c:v>6.3</c:v>
                </c:pt>
                <c:pt idx="2">
                  <c:v>6.64</c:v>
                </c:pt>
                <c:pt idx="3">
                  <c:v>6.77</c:v>
                </c:pt>
                <c:pt idx="4">
                  <c:v>9.1199999999999992</c:v>
                </c:pt>
              </c:numCache>
            </c:numRef>
          </c:val>
          <c:extLst>
            <c:ext xmlns:c16="http://schemas.microsoft.com/office/drawing/2014/chart" uri="{C3380CC4-5D6E-409C-BE32-E72D297353CC}">
              <c16:uniqueId val="{00000000-8CED-4D1F-9481-E7D8D79120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8CED-4D1F-9481-E7D8D79120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1A-40DE-A50F-A05F795BBB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341A-40DE-A50F-A05F795BBB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115.01</c:v>
                </c:pt>
                <c:pt idx="1">
                  <c:v>119.34</c:v>
                </c:pt>
                <c:pt idx="2">
                  <c:v>135.91999999999999</c:v>
                </c:pt>
                <c:pt idx="3">
                  <c:v>141.22999999999999</c:v>
                </c:pt>
                <c:pt idx="4">
                  <c:v>168.63</c:v>
                </c:pt>
              </c:numCache>
            </c:numRef>
          </c:val>
          <c:extLst>
            <c:ext xmlns:c16="http://schemas.microsoft.com/office/drawing/2014/chart" uri="{C3380CC4-5D6E-409C-BE32-E72D297353CC}">
              <c16:uniqueId val="{00000000-6501-4E47-B471-4F4D388CE9D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6501-4E47-B471-4F4D388CE9D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328.29</c:v>
                </c:pt>
                <c:pt idx="1">
                  <c:v>300.83999999999997</c:v>
                </c:pt>
                <c:pt idx="2">
                  <c:v>271.27</c:v>
                </c:pt>
                <c:pt idx="3">
                  <c:v>273.74</c:v>
                </c:pt>
                <c:pt idx="4">
                  <c:v>217.41</c:v>
                </c:pt>
              </c:numCache>
            </c:numRef>
          </c:val>
          <c:extLst>
            <c:ext xmlns:c16="http://schemas.microsoft.com/office/drawing/2014/chart" uri="{C3380CC4-5D6E-409C-BE32-E72D297353CC}">
              <c16:uniqueId val="{00000000-9067-4DD3-8D0B-3AC83D4C87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9067-4DD3-8D0B-3AC83D4C87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103.24</c:v>
                </c:pt>
                <c:pt idx="1">
                  <c:v>95.75</c:v>
                </c:pt>
                <c:pt idx="2">
                  <c:v>103.01</c:v>
                </c:pt>
                <c:pt idx="3">
                  <c:v>91.08</c:v>
                </c:pt>
                <c:pt idx="4">
                  <c:v>108.43</c:v>
                </c:pt>
              </c:numCache>
            </c:numRef>
          </c:val>
          <c:extLst>
            <c:ext xmlns:c16="http://schemas.microsoft.com/office/drawing/2014/chart" uri="{C3380CC4-5D6E-409C-BE32-E72D297353CC}">
              <c16:uniqueId val="{00000000-DAE0-48AB-97B7-C71938AA33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DAE0-48AB-97B7-C71938AA33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245.29</c:v>
                </c:pt>
                <c:pt idx="1">
                  <c:v>264.2</c:v>
                </c:pt>
                <c:pt idx="2">
                  <c:v>246.45</c:v>
                </c:pt>
                <c:pt idx="3">
                  <c:v>250.77</c:v>
                </c:pt>
                <c:pt idx="4">
                  <c:v>235.37</c:v>
                </c:pt>
              </c:numCache>
            </c:numRef>
          </c:val>
          <c:extLst>
            <c:ext xmlns:c16="http://schemas.microsoft.com/office/drawing/2014/chart" uri="{C3380CC4-5D6E-409C-BE32-E72D297353CC}">
              <c16:uniqueId val="{00000000-A48C-4E7D-A30B-0E430734DF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A48C-4E7D-A30B-0E430734DF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青森県　田舎館村</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7578</v>
      </c>
      <c r="AM8" s="45"/>
      <c r="AN8" s="45"/>
      <c r="AO8" s="45"/>
      <c r="AP8" s="45"/>
      <c r="AQ8" s="45"/>
      <c r="AR8" s="45"/>
      <c r="AS8" s="45"/>
      <c r="AT8" s="46">
        <f>データ!$S$6</f>
        <v>22.35</v>
      </c>
      <c r="AU8" s="47"/>
      <c r="AV8" s="47"/>
      <c r="AW8" s="47"/>
      <c r="AX8" s="47"/>
      <c r="AY8" s="47"/>
      <c r="AZ8" s="47"/>
      <c r="BA8" s="47"/>
      <c r="BB8" s="48">
        <f>データ!$T$6</f>
        <v>339.06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68.77</v>
      </c>
      <c r="J10" s="47"/>
      <c r="K10" s="47"/>
      <c r="L10" s="47"/>
      <c r="M10" s="47"/>
      <c r="N10" s="47"/>
      <c r="O10" s="81"/>
      <c r="P10" s="48">
        <f>データ!$P$6</f>
        <v>97.05</v>
      </c>
      <c r="Q10" s="48"/>
      <c r="R10" s="48"/>
      <c r="S10" s="48"/>
      <c r="T10" s="48"/>
      <c r="U10" s="48"/>
      <c r="V10" s="48"/>
      <c r="W10" s="45">
        <f>データ!$Q$6</f>
        <v>5032</v>
      </c>
      <c r="X10" s="45"/>
      <c r="Y10" s="45"/>
      <c r="Z10" s="45"/>
      <c r="AA10" s="45"/>
      <c r="AB10" s="45"/>
      <c r="AC10" s="45"/>
      <c r="AD10" s="2"/>
      <c r="AE10" s="2"/>
      <c r="AF10" s="2"/>
      <c r="AG10" s="2"/>
      <c r="AH10" s="2"/>
      <c r="AI10" s="2"/>
      <c r="AJ10" s="2"/>
      <c r="AK10" s="2"/>
      <c r="AL10" s="45">
        <f>データ!$U$6</f>
        <v>7307</v>
      </c>
      <c r="AM10" s="45"/>
      <c r="AN10" s="45"/>
      <c r="AO10" s="45"/>
      <c r="AP10" s="45"/>
      <c r="AQ10" s="45"/>
      <c r="AR10" s="45"/>
      <c r="AS10" s="45"/>
      <c r="AT10" s="46">
        <f>データ!$V$6</f>
        <v>22.35</v>
      </c>
      <c r="AU10" s="47"/>
      <c r="AV10" s="47"/>
      <c r="AW10" s="47"/>
      <c r="AX10" s="47"/>
      <c r="AY10" s="47"/>
      <c r="AZ10" s="47"/>
      <c r="BA10" s="47"/>
      <c r="BB10" s="48">
        <f>データ!$W$6</f>
        <v>326.94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75/b8r9x3CvAt7Sttlp4AxXydIfzEX6i0ZsQEAj9qsKxyASpCKsTEfHr75JknVMNIykGBF2RAqE03M0tvS66g==" saltValue="BDLkOVnm+51nhhy/OtgH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23671</v>
      </c>
      <c r="D6" s="20">
        <f t="shared" si="3"/>
        <v>46</v>
      </c>
      <c r="E6" s="20">
        <f t="shared" si="3"/>
        <v>1</v>
      </c>
      <c r="F6" s="20">
        <f t="shared" si="3"/>
        <v>0</v>
      </c>
      <c r="G6" s="20">
        <f t="shared" si="3"/>
        <v>1</v>
      </c>
      <c r="H6" s="20" t="str">
        <f t="shared" si="3"/>
        <v>青森県　田舎館村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68.77</v>
      </c>
      <c r="P6" s="21">
        <f t="shared" si="3"/>
        <v>97.05</v>
      </c>
      <c r="Q6" s="21">
        <f t="shared" si="3"/>
        <v>5032</v>
      </c>
      <c r="R6" s="21">
        <f t="shared" si="3"/>
        <v>7578</v>
      </c>
      <c r="S6" s="21">
        <f t="shared" si="3"/>
        <v>22.35</v>
      </c>
      <c r="T6" s="21">
        <f t="shared" si="3"/>
        <v>339.06</v>
      </c>
      <c r="U6" s="21">
        <f t="shared" si="3"/>
        <v>7307</v>
      </c>
      <c r="V6" s="21">
        <f t="shared" si="3"/>
        <v>22.35</v>
      </c>
      <c r="W6" s="21">
        <f t="shared" si="3"/>
        <v>326.94</v>
      </c>
      <c r="X6" s="22">
        <f>IF(X7="",NA(),X7)</f>
        <v>105.24</v>
      </c>
      <c r="Y6" s="22">
        <f t="shared" ref="Y6:AG6" si="4">IF(Y7="",NA(),Y7)</f>
        <v>98.26</v>
      </c>
      <c r="Z6" s="22">
        <f t="shared" si="4"/>
        <v>104.99</v>
      </c>
      <c r="AA6" s="22">
        <f t="shared" si="4"/>
        <v>103.85</v>
      </c>
      <c r="AB6" s="22">
        <f t="shared" si="4"/>
        <v>110.97</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115.01</v>
      </c>
      <c r="AU6" s="22">
        <f t="shared" ref="AU6:BC6" si="6">IF(AU7="",NA(),AU7)</f>
        <v>119.34</v>
      </c>
      <c r="AV6" s="22">
        <f t="shared" si="6"/>
        <v>135.91999999999999</v>
      </c>
      <c r="AW6" s="22">
        <f t="shared" si="6"/>
        <v>141.22999999999999</v>
      </c>
      <c r="AX6" s="22">
        <f t="shared" si="6"/>
        <v>168.63</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328.29</v>
      </c>
      <c r="BF6" s="22">
        <f t="shared" ref="BF6:BN6" si="7">IF(BF7="",NA(),BF7)</f>
        <v>300.83999999999997</v>
      </c>
      <c r="BG6" s="22">
        <f t="shared" si="7"/>
        <v>271.27</v>
      </c>
      <c r="BH6" s="22">
        <f t="shared" si="7"/>
        <v>273.74</v>
      </c>
      <c r="BI6" s="22">
        <f t="shared" si="7"/>
        <v>217.41</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103.24</v>
      </c>
      <c r="BQ6" s="22">
        <f t="shared" ref="BQ6:BY6" si="8">IF(BQ7="",NA(),BQ7)</f>
        <v>95.75</v>
      </c>
      <c r="BR6" s="22">
        <f t="shared" si="8"/>
        <v>103.01</v>
      </c>
      <c r="BS6" s="22">
        <f t="shared" si="8"/>
        <v>91.08</v>
      </c>
      <c r="BT6" s="22">
        <f t="shared" si="8"/>
        <v>108.43</v>
      </c>
      <c r="BU6" s="22">
        <f t="shared" si="8"/>
        <v>87.51</v>
      </c>
      <c r="BV6" s="22">
        <f t="shared" si="8"/>
        <v>84.77</v>
      </c>
      <c r="BW6" s="22">
        <f t="shared" si="8"/>
        <v>87.11</v>
      </c>
      <c r="BX6" s="22">
        <f t="shared" si="8"/>
        <v>82.78</v>
      </c>
      <c r="BY6" s="22">
        <f t="shared" si="8"/>
        <v>84.82</v>
      </c>
      <c r="BZ6" s="21" t="str">
        <f>IF(BZ7="","",IF(BZ7="-","【-】","【"&amp;SUBSTITUTE(TEXT(BZ7,"#,##0.00"),"-","△")&amp;"】"))</f>
        <v>【102.35】</v>
      </c>
      <c r="CA6" s="22">
        <f>IF(CA7="",NA(),CA7)</f>
        <v>245.29</v>
      </c>
      <c r="CB6" s="22">
        <f t="shared" ref="CB6:CJ6" si="9">IF(CB7="",NA(),CB7)</f>
        <v>264.2</v>
      </c>
      <c r="CC6" s="22">
        <f t="shared" si="9"/>
        <v>246.45</v>
      </c>
      <c r="CD6" s="22">
        <f t="shared" si="9"/>
        <v>250.77</v>
      </c>
      <c r="CE6" s="22">
        <f t="shared" si="9"/>
        <v>235.37</v>
      </c>
      <c r="CF6" s="22">
        <f t="shared" si="9"/>
        <v>218.42</v>
      </c>
      <c r="CG6" s="22">
        <f t="shared" si="9"/>
        <v>227.27</v>
      </c>
      <c r="CH6" s="22">
        <f t="shared" si="9"/>
        <v>223.98</v>
      </c>
      <c r="CI6" s="22">
        <f t="shared" si="9"/>
        <v>225.09</v>
      </c>
      <c r="CJ6" s="22">
        <f t="shared" si="9"/>
        <v>224.82</v>
      </c>
      <c r="CK6" s="21" t="str">
        <f>IF(CK7="","",IF(CK7="-","【-】","【"&amp;SUBSTITUTE(TEXT(CK7,"#,##0.00"),"-","△")&amp;"】"))</f>
        <v>【167.74】</v>
      </c>
      <c r="CL6" s="22">
        <f>IF(CL7="",NA(),CL7)</f>
        <v>44.16</v>
      </c>
      <c r="CM6" s="22">
        <f t="shared" ref="CM6:CU6" si="10">IF(CM7="",NA(),CM7)</f>
        <v>43.45</v>
      </c>
      <c r="CN6" s="22">
        <f t="shared" si="10"/>
        <v>43.85</v>
      </c>
      <c r="CO6" s="22">
        <f t="shared" si="10"/>
        <v>44.71</v>
      </c>
      <c r="CP6" s="22">
        <f t="shared" si="10"/>
        <v>43.37</v>
      </c>
      <c r="CQ6" s="22">
        <f t="shared" si="10"/>
        <v>50.24</v>
      </c>
      <c r="CR6" s="22">
        <f t="shared" si="10"/>
        <v>50.29</v>
      </c>
      <c r="CS6" s="22">
        <f t="shared" si="10"/>
        <v>49.64</v>
      </c>
      <c r="CT6" s="22">
        <f t="shared" si="10"/>
        <v>49.38</v>
      </c>
      <c r="CU6" s="22">
        <f t="shared" si="10"/>
        <v>50.09</v>
      </c>
      <c r="CV6" s="21" t="str">
        <f>IF(CV7="","",IF(CV7="-","【-】","【"&amp;SUBSTITUTE(TEXT(CV7,"#,##0.00"),"-","△")&amp;"】"))</f>
        <v>【60.29】</v>
      </c>
      <c r="CW6" s="22">
        <f>IF(CW7="",NA(),CW7)</f>
        <v>91.47</v>
      </c>
      <c r="CX6" s="22">
        <f t="shared" ref="CX6:DF6" si="11">IF(CX7="",NA(),CX7)</f>
        <v>93.08</v>
      </c>
      <c r="CY6" s="22">
        <f t="shared" si="11"/>
        <v>92.17</v>
      </c>
      <c r="CZ6" s="22">
        <f t="shared" si="11"/>
        <v>89.33</v>
      </c>
      <c r="DA6" s="22">
        <f t="shared" si="11"/>
        <v>91.25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57.75</v>
      </c>
      <c r="DI6" s="22">
        <f t="shared" ref="DI6:DQ6" si="12">IF(DI7="",NA(),DI7)</f>
        <v>59.89</v>
      </c>
      <c r="DJ6" s="22">
        <f t="shared" si="12"/>
        <v>62.01</v>
      </c>
      <c r="DK6" s="22">
        <f t="shared" si="12"/>
        <v>64</v>
      </c>
      <c r="DL6" s="22">
        <f t="shared" si="12"/>
        <v>66.099999999999994</v>
      </c>
      <c r="DM6" s="22">
        <f t="shared" si="12"/>
        <v>45.14</v>
      </c>
      <c r="DN6" s="22">
        <f t="shared" si="12"/>
        <v>45.85</v>
      </c>
      <c r="DO6" s="22">
        <f t="shared" si="12"/>
        <v>47.31</v>
      </c>
      <c r="DP6" s="22">
        <f t="shared" si="12"/>
        <v>47.5</v>
      </c>
      <c r="DQ6" s="22">
        <f t="shared" si="12"/>
        <v>48.41</v>
      </c>
      <c r="DR6" s="21" t="str">
        <f>IF(DR7="","",IF(DR7="-","【-】","【"&amp;SUBSTITUTE(TEXT(DR7,"#,##0.00"),"-","△")&amp;"】"))</f>
        <v>【50.88】</v>
      </c>
      <c r="DS6" s="22">
        <f>IF(DS7="",NA(),DS7)</f>
        <v>5.83</v>
      </c>
      <c r="DT6" s="22">
        <f t="shared" ref="DT6:EB6" si="13">IF(DT7="",NA(),DT7)</f>
        <v>6.3</v>
      </c>
      <c r="DU6" s="22">
        <f t="shared" si="13"/>
        <v>6.64</v>
      </c>
      <c r="DV6" s="22">
        <f t="shared" si="13"/>
        <v>6.77</v>
      </c>
      <c r="DW6" s="22">
        <f t="shared" si="13"/>
        <v>9.1199999999999992</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23671</v>
      </c>
      <c r="D7" s="24">
        <v>46</v>
      </c>
      <c r="E7" s="24">
        <v>1</v>
      </c>
      <c r="F7" s="24">
        <v>0</v>
      </c>
      <c r="G7" s="24">
        <v>1</v>
      </c>
      <c r="H7" s="24" t="s">
        <v>92</v>
      </c>
      <c r="I7" s="24" t="s">
        <v>93</v>
      </c>
      <c r="J7" s="24" t="s">
        <v>94</v>
      </c>
      <c r="K7" s="24" t="s">
        <v>95</v>
      </c>
      <c r="L7" s="24" t="s">
        <v>96</v>
      </c>
      <c r="M7" s="24" t="s">
        <v>97</v>
      </c>
      <c r="N7" s="25" t="s">
        <v>98</v>
      </c>
      <c r="O7" s="25">
        <v>68.77</v>
      </c>
      <c r="P7" s="25">
        <v>97.05</v>
      </c>
      <c r="Q7" s="25">
        <v>5032</v>
      </c>
      <c r="R7" s="25">
        <v>7578</v>
      </c>
      <c r="S7" s="25">
        <v>22.35</v>
      </c>
      <c r="T7" s="25">
        <v>339.06</v>
      </c>
      <c r="U7" s="25">
        <v>7307</v>
      </c>
      <c r="V7" s="25">
        <v>22.35</v>
      </c>
      <c r="W7" s="25">
        <v>326.94</v>
      </c>
      <c r="X7" s="25">
        <v>105.24</v>
      </c>
      <c r="Y7" s="25">
        <v>98.26</v>
      </c>
      <c r="Z7" s="25">
        <v>104.99</v>
      </c>
      <c r="AA7" s="25">
        <v>103.85</v>
      </c>
      <c r="AB7" s="25">
        <v>110.97</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115.01</v>
      </c>
      <c r="AU7" s="25">
        <v>119.34</v>
      </c>
      <c r="AV7" s="25">
        <v>135.91999999999999</v>
      </c>
      <c r="AW7" s="25">
        <v>141.22999999999999</v>
      </c>
      <c r="AX7" s="25">
        <v>168.63</v>
      </c>
      <c r="AY7" s="25">
        <v>293.23</v>
      </c>
      <c r="AZ7" s="25">
        <v>300.14</v>
      </c>
      <c r="BA7" s="25">
        <v>301.04000000000002</v>
      </c>
      <c r="BB7" s="25">
        <v>305.08</v>
      </c>
      <c r="BC7" s="25">
        <v>305.33999999999997</v>
      </c>
      <c r="BD7" s="25">
        <v>261.51</v>
      </c>
      <c r="BE7" s="25">
        <v>328.29</v>
      </c>
      <c r="BF7" s="25">
        <v>300.83999999999997</v>
      </c>
      <c r="BG7" s="25">
        <v>271.27</v>
      </c>
      <c r="BH7" s="25">
        <v>273.74</v>
      </c>
      <c r="BI7" s="25">
        <v>217.41</v>
      </c>
      <c r="BJ7" s="25">
        <v>542.29999999999995</v>
      </c>
      <c r="BK7" s="25">
        <v>566.65</v>
      </c>
      <c r="BL7" s="25">
        <v>551.62</v>
      </c>
      <c r="BM7" s="25">
        <v>585.59</v>
      </c>
      <c r="BN7" s="25">
        <v>561.34</v>
      </c>
      <c r="BO7" s="25">
        <v>265.16000000000003</v>
      </c>
      <c r="BP7" s="25">
        <v>103.24</v>
      </c>
      <c r="BQ7" s="25">
        <v>95.75</v>
      </c>
      <c r="BR7" s="25">
        <v>103.01</v>
      </c>
      <c r="BS7" s="25">
        <v>91.08</v>
      </c>
      <c r="BT7" s="25">
        <v>108.43</v>
      </c>
      <c r="BU7" s="25">
        <v>87.51</v>
      </c>
      <c r="BV7" s="25">
        <v>84.77</v>
      </c>
      <c r="BW7" s="25">
        <v>87.11</v>
      </c>
      <c r="BX7" s="25">
        <v>82.78</v>
      </c>
      <c r="BY7" s="25">
        <v>84.82</v>
      </c>
      <c r="BZ7" s="25">
        <v>102.35</v>
      </c>
      <c r="CA7" s="25">
        <v>245.29</v>
      </c>
      <c r="CB7" s="25">
        <v>264.2</v>
      </c>
      <c r="CC7" s="25">
        <v>246.45</v>
      </c>
      <c r="CD7" s="25">
        <v>250.77</v>
      </c>
      <c r="CE7" s="25">
        <v>235.37</v>
      </c>
      <c r="CF7" s="25">
        <v>218.42</v>
      </c>
      <c r="CG7" s="25">
        <v>227.27</v>
      </c>
      <c r="CH7" s="25">
        <v>223.98</v>
      </c>
      <c r="CI7" s="25">
        <v>225.09</v>
      </c>
      <c r="CJ7" s="25">
        <v>224.82</v>
      </c>
      <c r="CK7" s="25">
        <v>167.74</v>
      </c>
      <c r="CL7" s="25">
        <v>44.16</v>
      </c>
      <c r="CM7" s="25">
        <v>43.45</v>
      </c>
      <c r="CN7" s="25">
        <v>43.85</v>
      </c>
      <c r="CO7" s="25">
        <v>44.71</v>
      </c>
      <c r="CP7" s="25">
        <v>43.37</v>
      </c>
      <c r="CQ7" s="25">
        <v>50.24</v>
      </c>
      <c r="CR7" s="25">
        <v>50.29</v>
      </c>
      <c r="CS7" s="25">
        <v>49.64</v>
      </c>
      <c r="CT7" s="25">
        <v>49.38</v>
      </c>
      <c r="CU7" s="25">
        <v>50.09</v>
      </c>
      <c r="CV7" s="25">
        <v>60.29</v>
      </c>
      <c r="CW7" s="25">
        <v>91.47</v>
      </c>
      <c r="CX7" s="25">
        <v>93.08</v>
      </c>
      <c r="CY7" s="25">
        <v>92.17</v>
      </c>
      <c r="CZ7" s="25">
        <v>89.33</v>
      </c>
      <c r="DA7" s="25">
        <v>91.25</v>
      </c>
      <c r="DB7" s="25">
        <v>78.650000000000006</v>
      </c>
      <c r="DC7" s="25">
        <v>77.73</v>
      </c>
      <c r="DD7" s="25">
        <v>78.09</v>
      </c>
      <c r="DE7" s="25">
        <v>78.010000000000005</v>
      </c>
      <c r="DF7" s="25">
        <v>77.599999999999994</v>
      </c>
      <c r="DG7" s="25">
        <v>90.12</v>
      </c>
      <c r="DH7" s="25">
        <v>57.75</v>
      </c>
      <c r="DI7" s="25">
        <v>59.89</v>
      </c>
      <c r="DJ7" s="25">
        <v>62.01</v>
      </c>
      <c r="DK7" s="25">
        <v>64</v>
      </c>
      <c r="DL7" s="25">
        <v>66.099999999999994</v>
      </c>
      <c r="DM7" s="25">
        <v>45.14</v>
      </c>
      <c r="DN7" s="25">
        <v>45.85</v>
      </c>
      <c r="DO7" s="25">
        <v>47.31</v>
      </c>
      <c r="DP7" s="25">
        <v>47.5</v>
      </c>
      <c r="DQ7" s="25">
        <v>48.41</v>
      </c>
      <c r="DR7" s="25">
        <v>50.88</v>
      </c>
      <c r="DS7" s="25">
        <v>5.83</v>
      </c>
      <c r="DT7" s="25">
        <v>6.3</v>
      </c>
      <c r="DU7" s="25">
        <v>6.64</v>
      </c>
      <c r="DV7" s="25">
        <v>6.77</v>
      </c>
      <c r="DW7" s="25">
        <v>9.1199999999999992</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2023-01-25T02:06:47Z</cp:lastPrinted>
  <dcterms:created xsi:type="dcterms:W3CDTF">2022-12-01T00:52:24Z</dcterms:created>
  <dcterms:modified xsi:type="dcterms:W3CDTF">2023-01-25T02:06:52Z</dcterms:modified>
  <cp:category/>
</cp:coreProperties>
</file>