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17 下水　〇\19大鰐町\"/>
    </mc:Choice>
  </mc:AlternateContent>
  <xr:revisionPtr revIDLastSave="0" documentId="13_ncr:1_{F0161529-85B7-4149-B87C-51B40D8CE643}" xr6:coauthVersionLast="47" xr6:coauthVersionMax="47" xr10:uidLastSave="{00000000-0000-0000-0000-000000000000}"/>
  <workbookProtection workbookAlgorithmName="SHA-512" workbookHashValue="6hQj0UiQaYLjexyHnzPU6RZi6sYpqgOtEM0hahGI6zKqLD03dt1UzvDfWwAfvOXlQoMeBJwTx4gwG2bn3NaaBg==" workbookSaltValue="Az5S+Z3X+6O7TEriSmREB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AL10" i="4"/>
  <c r="B10" i="4"/>
  <c r="BB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<sst xmlns="http://schemas.openxmlformats.org/spreadsheetml/2006/main" count="247" uniqueCount="120">
  <si>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</si>
  <si>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</si>
  <si>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</si>
  <si>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</si>
  <si>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</si>
  <si>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</si>
  <si>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</si>
  <si>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</si>
  <si>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</si>
  <si>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</si>
  <si>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</si>
  <si>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</si>
  <si>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</si>
  <si>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</si>
  <si>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</si>
  <si>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</si>
  <si>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</si>
  <si>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</si>
  <si>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</si>
  <si>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</si>
  <si>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</si>
  <si>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</si>
  <si>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</si>
  <si>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</si>
  <si>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</si>
  <si>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</si>
  <si>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</si>
  <si>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</si>
  <si>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</si>
  <si>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</si>
  <si>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</si>
  <si>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</si>
  <si>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</si>
  <si>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</si>
  <si>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</si>
  <si>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</si>
  <si>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</si>
  <si>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</si>
  <si>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</si>
  <si>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</si>
  <si>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</si>
  <si>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</si>
  <si>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</si>
  <si>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</si>
  <si>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</si>
  <si>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</si>
  <si>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</si>
  <si>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</si>
  <si>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</si>
  <si>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</si>
  <si>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</si>
  <si>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</si>
  <si>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</si>
  <si>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</si>
  <si>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</si>
  <si>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</si>
  <si>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</si>
  <si>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</si>
  <si>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</si>
  <si>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</si>
  <si>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</si>
  <si>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</si>
  <si>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</si>
  <si>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</si>
  <si>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</si>
  <si>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</si>
  <si>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</si>
  <si>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</si>
  <si>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</si>
  <si>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</si>
  <si>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</si>
  <si>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</si>
  <si>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</si>
  <si>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</si>
  <si>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</si>
  <si>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</si>
  <si>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</si>
  <si>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</si>
  <si>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</si>
  <si>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</si>
  <si>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</si>
  <si>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</si>
  <si>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</si>
  <si>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</si>
  <si>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</si>
  <si>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</si>
  <si>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</si>
  <si>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</si>
  <si>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</si>
  <si>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</si>
  <si>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</si>
  <si>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</si>
  <si>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</si>
  <si>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</si>
  <si>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</si>
  <si>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</si>
  <si>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</si>
  <si>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</si>
  <si>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</si>
  <si>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</si>
  <si>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</si>
  <si>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</si>
  <si>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</si>
  <si>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</si>
  <si>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</si>
  <si>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</si>
  <si>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</si>
  <si>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</si>
  <si>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</si>
  <si>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</si>
  <si>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</si>
  <si>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</si>
  <si>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</si>
  <si>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</si>
  <si>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</si>
  <si>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</si>
  <si>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</si>
  <si>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平成18年度から事業に着手しており、直近で耐用年数を経過するものはないが、ブロワやポンプなどの付帯施設の修繕費が増加傾向にある。住民に適正利用を促し、付帯施設の長寿命化を図る必要がある。</t>
    <phoneticPr fontId="4"/>
  </si>
  <si>
    <t>　人口減少や高齢化率の高さの影響により合併浄化槽の新規設置希望者が近年減少傾向にあるため、普及率が伸び悩んでいる。そのため事業規模を縮小した。それにより企業債残高自体は減少するものと考えられる。
　令和６年度に地方公営企業法適用し公営企業会計へ移行完了予定である。その後に経営戦略の改定も予定しており、その中で料金改定の方針を検討したい。
　</t>
    <rPh sb="19" eb="21">
      <t>ガッペイ</t>
    </rPh>
    <rPh sb="141" eb="143">
      <t>カイテイ</t>
    </rPh>
    <rPh sb="144" eb="146">
      <t>ヨテイ</t>
    </rPh>
    <rPh sb="153" eb="154">
      <t>ナカ</t>
    </rPh>
    <phoneticPr fontId="4"/>
  </si>
  <si>
    <t>　継続して収益的収支比率は100％を超えており、近年では経費回収率が50％前後で推移している。しかし一般会計からの繰入により成り立っているため、独立採算がとれていない。令和６年度から公営企業会計に移行することから、より具体的な情報を用いて、人口減少、維持管理費の増大、設備・施設の更新などを反映したシミュレーションを行い、今後の経営において適正な料金設定になるように見直すこととしたい。
　数年は償還金の高止まりの影響により、企業債残高対事業規模比率は高い状態が続くと思われるが、浄化槽整備計画の見直しを行い事業規模が縮小されたことで、将来減少していくことが見込まれる。
　水洗化率は依然として100％を維持しているので継続していきたい。
　汚水処理原価については近年270～300円程度で推移していたが増加した。維持管理費は法定検査等の義務的費用の性質が強く抑制は難しいため、修繕費を抑えるよう適正管理に努める必要があるが、供用開始から年数が経過し機器の故障に伴う修繕費が増加傾向にある。</t>
    <rPh sb="87" eb="88">
      <t>ネン</t>
    </rPh>
    <rPh sb="88" eb="89">
      <t>ド</t>
    </rPh>
    <rPh sb="91" eb="97">
      <t>コウエイキギョウカイケイ</t>
    </rPh>
    <rPh sb="98" eb="100">
      <t>イコウ</t>
    </rPh>
    <rPh sb="109" eb="112">
      <t>グタイテキ</t>
    </rPh>
    <rPh sb="113" eb="115">
      <t>ジョウホウ</t>
    </rPh>
    <rPh sb="116" eb="117">
      <t>モチ</t>
    </rPh>
    <rPh sb="120" eb="122">
      <t>ジンコウ</t>
    </rPh>
    <rPh sb="122" eb="124">
      <t>ゲンショウ</t>
    </rPh>
    <rPh sb="125" eb="127">
      <t>イジ</t>
    </rPh>
    <rPh sb="127" eb="130">
      <t>カンリヒ</t>
    </rPh>
    <rPh sb="131" eb="133">
      <t>ゾウダイ</t>
    </rPh>
    <rPh sb="134" eb="136">
      <t>セツビ</t>
    </rPh>
    <rPh sb="137" eb="139">
      <t>シセツ</t>
    </rPh>
    <rPh sb="140" eb="142">
      <t>コウシン</t>
    </rPh>
    <rPh sb="145" eb="147">
      <t>ハンエイ</t>
    </rPh>
    <rPh sb="158" eb="159">
      <t>オコナ</t>
    </rPh>
    <rPh sb="161" eb="163">
      <t>コンゴ</t>
    </rPh>
    <rPh sb="164" eb="166">
      <t>ケイエイ</t>
    </rPh>
    <rPh sb="170" eb="172">
      <t>テキセイ</t>
    </rPh>
    <rPh sb="173" eb="175">
      <t>リョウキン</t>
    </rPh>
    <rPh sb="175" eb="177">
      <t>セッテイ</t>
    </rPh>
    <rPh sb="183" eb="18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</si>
</sst>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7C-42B4-AFA6-B828998F79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7C-42B4-AFA6-B828998F79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54.43</c:v>
                </c:pt>
                <c:pt idx="1">
                  <c:v>53.88</c:v>
                </c:pt>
                <c:pt idx="2">
                  <c:v>54.29</c:v>
                </c:pt>
                <c:pt idx="3">
                  <c:v>53.93</c:v>
                </c:pt>
                <c:pt idx="4">
                  <c:v>54.08</c:v>
                </c:pt>
              </c:numCache>
            </c:numRef>
          </c:val>
          <c:extLst>
            <c:ext xmlns:c16="http://schemas.microsoft.com/office/drawing/2014/chart" uri="{C3380CC4-5D6E-409C-BE32-E72D297353CC}">
              <c16:uniqueId val="{00000000-6A6B-463D-8E50-23F530AB06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6A6B-463D-8E50-23F530AB06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6E-42AF-B42F-D697D98501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666E-42AF-B42F-D697D98501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112.26</c:v>
                </c:pt>
                <c:pt idx="1">
                  <c:v>112.02</c:v>
                </c:pt>
                <c:pt idx="2">
                  <c:v>115.94</c:v>
                </c:pt>
                <c:pt idx="3">
                  <c:v>113.28</c:v>
                </c:pt>
                <c:pt idx="4">
                  <c:v>101.1</c:v>
                </c:pt>
              </c:numCache>
            </c:numRef>
          </c:val>
          <c:extLst>
            <c:ext xmlns:c16="http://schemas.microsoft.com/office/drawing/2014/chart" uri="{C3380CC4-5D6E-409C-BE32-E72D297353CC}">
              <c16:uniqueId val="{00000000-85E2-4EFF-8319-23ACDAA2E5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E2-4EFF-8319-23ACDAA2E5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58-425F-A067-0F01CC5EA8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58-425F-A067-0F01CC5EA8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AD-4ACB-82F2-C068833671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AD-4ACB-82F2-C068833671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A-4EB7-82B3-154C401C3F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A-4EB7-82B3-154C401C3F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4D-448B-8712-2A1FB1901D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4D-448B-8712-2A1FB1901D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608.86</c:v>
                </c:pt>
                <c:pt idx="1">
                  <c:v>519</c:v>
                </c:pt>
                <c:pt idx="2">
                  <c:v>498.11</c:v>
                </c:pt>
                <c:pt idx="3">
                  <c:v>496.93</c:v>
                </c:pt>
                <c:pt idx="4">
                  <c:v>476.32</c:v>
                </c:pt>
              </c:numCache>
            </c:numRef>
          </c:val>
          <c:extLst>
            <c:ext xmlns:c16="http://schemas.microsoft.com/office/drawing/2014/chart" uri="{C3380CC4-5D6E-409C-BE32-E72D297353CC}">
              <c16:uniqueId val="{00000000-64B8-407C-B8FD-0025DD2BBB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64B8-407C-B8FD-0025DD2BBB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58.76</c:v>
                </c:pt>
                <c:pt idx="1">
                  <c:v>59.25</c:v>
                </c:pt>
                <c:pt idx="2">
                  <c:v>55.58</c:v>
                </c:pt>
                <c:pt idx="3">
                  <c:v>57.98</c:v>
                </c:pt>
                <c:pt idx="4">
                  <c:v>50.2</c:v>
                </c:pt>
              </c:numCache>
            </c:numRef>
          </c:val>
          <c:extLst>
            <c:ext xmlns:c16="http://schemas.microsoft.com/office/drawing/2014/chart" uri="{C3380CC4-5D6E-409C-BE32-E72D297353CC}">
              <c16:uniqueId val="{00000000-AA6B-4704-B848-A313DC8CEF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AA6B-4704-B848-A313DC8CEF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275.02999999999997</c:v>
                </c:pt>
                <c:pt idx="1">
                  <c:v>269.72000000000003</c:v>
                </c:pt>
                <c:pt idx="2">
                  <c:v>288.37</c:v>
                </c:pt>
                <c:pt idx="3">
                  <c:v>279.16000000000003</c:v>
                </c:pt>
                <c:pt idx="4">
                  <c:v>324.14</c:v>
                </c:pt>
              </c:numCache>
            </c:numRef>
          </c:val>
          <c:extLst>
            <c:ext xmlns:c16="http://schemas.microsoft.com/office/drawing/2014/chart" uri="{C3380CC4-5D6E-409C-BE32-E72D297353CC}">
              <c16:uniqueId val="{00000000-9FEE-4BE9-A07F-C63B9AF735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9FEE-4BE9-A07F-C63B9AF735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大鰐町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8947</v>
      </c>
      <c r="AM8" s="45"/>
      <c r="AN8" s="45"/>
      <c r="AO8" s="45"/>
      <c r="AP8" s="45"/>
      <c r="AQ8" s="45"/>
      <c r="AR8" s="45"/>
      <c r="AS8" s="45"/>
      <c r="AT8" s="46">
        <f>データ!T6</f>
        <v>163.43</v>
      </c>
      <c r="AU8" s="46"/>
      <c r="AV8" s="46"/>
      <c r="AW8" s="46"/>
      <c r="AX8" s="46"/>
      <c r="AY8" s="46"/>
      <c r="AZ8" s="46"/>
      <c r="BA8" s="46"/>
      <c r="BB8" s="46">
        <f>データ!U6</f>
        <v>54.75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16.82</v>
      </c>
      <c r="Q10" s="46"/>
      <c r="R10" s="46"/>
      <c r="S10" s="46"/>
      <c r="T10" s="46"/>
      <c r="U10" s="46"/>
      <c r="V10" s="46"/>
      <c r="W10" s="46">
        <f>データ!Q6</f>
        <v>100</v>
      </c>
      <c r="X10" s="46"/>
      <c r="Y10" s="46"/>
      <c r="Z10" s="46"/>
      <c r="AA10" s="46"/>
      <c r="AB10" s="46"/>
      <c r="AC10" s="46"/>
      <c r="AD10" s="45">
        <f>データ!R6</f>
        <v>3520</v>
      </c>
      <c r="AE10" s="45"/>
      <c r="AF10" s="45"/>
      <c r="AG10" s="45"/>
      <c r="AH10" s="45"/>
      <c r="AI10" s="45"/>
      <c r="AJ10" s="45"/>
      <c r="AK10" s="2"/>
      <c r="AL10" s="45">
        <f>データ!V6</f>
        <v>1491</v>
      </c>
      <c r="AM10" s="45"/>
      <c r="AN10" s="45"/>
      <c r="AO10" s="45"/>
      <c r="AP10" s="45"/>
      <c r="AQ10" s="45"/>
      <c r="AR10" s="45"/>
      <c r="AS10" s="45"/>
      <c r="AT10" s="46">
        <f>データ!W6</f>
        <v>0.72</v>
      </c>
      <c r="AU10" s="46"/>
      <c r="AV10" s="46"/>
      <c r="AW10" s="46"/>
      <c r="AX10" s="46"/>
      <c r="AY10" s="46"/>
      <c r="AZ10" s="46"/>
      <c r="BA10" s="46"/>
      <c r="BB10" s="46">
        <f>データ!X6</f>
        <v>2070.83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119</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Ya4ovk8C1kb11CjKy0ZNipHNdK5VHMkbe89f5s7bgnMECHOpNZebTO1TvdIXJ3I3usv4fDqK7Y49bAMrQxi8yA==" saltValue="hHAKCawmIbWlmZb9gUt1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23621</v>
      </c>
      <c r="D6" s="19">
        <f t="shared" si="3"/>
        <v>47</v>
      </c>
      <c r="E6" s="19">
        <f t="shared" si="3"/>
        <v>18</v>
      </c>
      <c r="F6" s="19">
        <f t="shared" si="3"/>
        <v>0</v>
      </c>
      <c r="G6" s="19">
        <f t="shared" si="3"/>
        <v>0</v>
      </c>
      <c r="H6" s="19" t="str">
        <f t="shared" si="3"/>
        <v>青森県　大鰐町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16.82</v>
      </c>
      <c r="Q6" s="20">
        <f t="shared" si="3"/>
        <v>100</v>
      </c>
      <c r="R6" s="20">
        <f t="shared" si="3"/>
        <v>3520</v>
      </c>
      <c r="S6" s="20">
        <f t="shared" si="3"/>
        <v>8947</v>
      </c>
      <c r="T6" s="20">
        <f t="shared" si="3"/>
        <v>163.43</v>
      </c>
      <c r="U6" s="20">
        <f t="shared" si="3"/>
        <v>54.75</v>
      </c>
      <c r="V6" s="20">
        <f t="shared" si="3"/>
        <v>1491</v>
      </c>
      <c r="W6" s="20">
        <f t="shared" si="3"/>
        <v>0.72</v>
      </c>
      <c r="X6" s="20">
        <f t="shared" si="3"/>
        <v>2070.83</v>
      </c>
      <c r="Y6" s="21">
        <f>IF(Y7="",NA(),Y7)</f>
        <v>112.26</v>
      </c>
      <c r="Z6" s="21">
        <f t="shared" ref="Z6:AH6" si="4">IF(Z7="",NA(),Z7)</f>
        <v>112.02</v>
      </c>
      <c r="AA6" s="21">
        <f t="shared" si="4"/>
        <v>115.94</v>
      </c>
      <c r="AB6" s="21">
        <f t="shared" si="4"/>
        <v>113.28</v>
      </c>
      <c r="AC6" s="21">
        <f t="shared" si="4"/>
        <v>101.1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608.86</v>
      </c>
      <c r="BG6" s="21">
        <f t="shared" ref="BG6:BO6" si="7">IF(BG7="",NA(),BG7)</f>
        <v>519</v>
      </c>
      <c r="BH6" s="21">
        <f t="shared" si="7"/>
        <v>498.11</v>
      </c>
      <c r="BI6" s="21">
        <f t="shared" si="7"/>
        <v>496.93</v>
      </c>
      <c r="BJ6" s="21">
        <f t="shared" si="7"/>
        <v>476.32</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58.76</v>
      </c>
      <c r="BR6" s="21">
        <f t="shared" ref="BR6:BZ6" si="8">IF(BR7="",NA(),BR7)</f>
        <v>59.25</v>
      </c>
      <c r="BS6" s="21">
        <f t="shared" si="8"/>
        <v>55.58</v>
      </c>
      <c r="BT6" s="21">
        <f t="shared" si="8"/>
        <v>57.98</v>
      </c>
      <c r="BU6" s="21">
        <f t="shared" si="8"/>
        <v>50.2</v>
      </c>
      <c r="BV6" s="21">
        <f t="shared" si="8"/>
        <v>57.08</v>
      </c>
      <c r="BW6" s="21">
        <f t="shared" si="8"/>
        <v>55.85</v>
      </c>
      <c r="BX6" s="21">
        <f t="shared" si="8"/>
        <v>53.23</v>
      </c>
      <c r="BY6" s="21">
        <f t="shared" si="8"/>
        <v>50.7</v>
      </c>
      <c r="BZ6" s="21">
        <f t="shared" si="8"/>
        <v>60</v>
      </c>
      <c r="CA6" s="20" t="str">
        <f>IF(CA7="","",IF(CA7="-","【-】","【"&amp;SUBSTITUTE(TEXT(CA7,"#,##0.00"),"-","△")&amp;"】"))</f>
        <v>【57.71】</v>
      </c>
      <c r="CB6" s="21">
        <f>IF(CB7="",NA(),CB7)</f>
        <v>275.02999999999997</v>
      </c>
      <c r="CC6" s="21">
        <f t="shared" ref="CC6:CK6" si="9">IF(CC7="",NA(),CC7)</f>
        <v>269.72000000000003</v>
      </c>
      <c r="CD6" s="21">
        <f t="shared" si="9"/>
        <v>288.37</v>
      </c>
      <c r="CE6" s="21">
        <f t="shared" si="9"/>
        <v>279.16000000000003</v>
      </c>
      <c r="CF6" s="21">
        <f t="shared" si="9"/>
        <v>324.14</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54.43</v>
      </c>
      <c r="CN6" s="21">
        <f t="shared" ref="CN6:CV6" si="10">IF(CN7="",NA(),CN7)</f>
        <v>53.88</v>
      </c>
      <c r="CO6" s="21">
        <f t="shared" si="10"/>
        <v>54.29</v>
      </c>
      <c r="CP6" s="21">
        <f t="shared" si="10"/>
        <v>53.93</v>
      </c>
      <c r="CQ6" s="21">
        <f t="shared" si="10"/>
        <v>54.08</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23621</v>
      </c>
      <c r="D7" s="23">
        <v>47</v>
      </c>
      <c r="E7" s="23">
        <v>18</v>
      </c>
      <c r="F7" s="23">
        <v>0</v>
      </c>
      <c r="G7" s="23">
        <v>0</v>
      </c>
      <c r="H7" s="23" t="s">
        <v>97</v>
      </c>
      <c r="I7" s="23" t="s">
        <v>98</v>
      </c>
      <c r="J7" s="23" t="s">
        <v>99</v>
      </c>
      <c r="K7" s="23" t="s">
        <v>100</v>
      </c>
      <c r="L7" s="23" t="s">
        <v>101</v>
      </c>
      <c r="M7" s="23" t="s">
        <v>102</v>
      </c>
      <c r="N7" s="24" t="s">
        <v>103</v>
      </c>
      <c r="O7" s="24" t="s">
        <v>104</v>
      </c>
      <c r="P7" s="24">
        <v>16.82</v>
      </c>
      <c r="Q7" s="24">
        <v>100</v>
      </c>
      <c r="R7" s="24">
        <v>3520</v>
      </c>
      <c r="S7" s="24">
        <v>8947</v>
      </c>
      <c r="T7" s="24">
        <v>163.43</v>
      </c>
      <c r="U7" s="24">
        <v>54.75</v>
      </c>
      <c r="V7" s="24">
        <v>1491</v>
      </c>
      <c r="W7" s="24">
        <v>0.72</v>
      </c>
      <c r="X7" s="24">
        <v>2070.83</v>
      </c>
      <c r="Y7" s="24">
        <v>112.26</v>
      </c>
      <c r="Z7" s="24">
        <v>112.02</v>
      </c>
      <c r="AA7" s="24">
        <v>115.94</v>
      </c>
      <c r="AB7" s="24">
        <v>113.28</v>
      </c>
      <c r="AC7" s="24">
        <v>101.1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608.86</v>
      </c>
      <c r="BG7" s="24">
        <v>519</v>
      </c>
      <c r="BH7" s="24">
        <v>498.11</v>
      </c>
      <c r="BI7" s="24">
        <v>496.93</v>
      </c>
      <c r="BJ7" s="24">
        <v>476.32</v>
      </c>
      <c r="BK7" s="24">
        <v>407.42</v>
      </c>
      <c r="BL7" s="24">
        <v>386.46</v>
      </c>
      <c r="BM7" s="24">
        <v>421.25</v>
      </c>
      <c r="BN7" s="24">
        <v>398.42</v>
      </c>
      <c r="BO7" s="24">
        <v>294.08999999999997</v>
      </c>
      <c r="BP7" s="24">
        <v>310.14</v>
      </c>
      <c r="BQ7" s="24">
        <v>58.76</v>
      </c>
      <c r="BR7" s="24">
        <v>59.25</v>
      </c>
      <c r="BS7" s="24">
        <v>55.58</v>
      </c>
      <c r="BT7" s="24">
        <v>57.98</v>
      </c>
      <c r="BU7" s="24">
        <v>50.2</v>
      </c>
      <c r="BV7" s="24">
        <v>57.08</v>
      </c>
      <c r="BW7" s="24">
        <v>55.85</v>
      </c>
      <c r="BX7" s="24">
        <v>53.23</v>
      </c>
      <c r="BY7" s="24">
        <v>50.7</v>
      </c>
      <c r="BZ7" s="24">
        <v>60</v>
      </c>
      <c r="CA7" s="24">
        <v>57.71</v>
      </c>
      <c r="CB7" s="24">
        <v>275.02999999999997</v>
      </c>
      <c r="CC7" s="24">
        <v>269.72000000000003</v>
      </c>
      <c r="CD7" s="24">
        <v>288.37</v>
      </c>
      <c r="CE7" s="24">
        <v>279.16000000000003</v>
      </c>
      <c r="CF7" s="24">
        <v>324.14</v>
      </c>
      <c r="CG7" s="24">
        <v>286.86</v>
      </c>
      <c r="CH7" s="24">
        <v>287.91000000000003</v>
      </c>
      <c r="CI7" s="24">
        <v>283.3</v>
      </c>
      <c r="CJ7" s="24">
        <v>289.81</v>
      </c>
      <c r="CK7" s="24">
        <v>282.70999999999998</v>
      </c>
      <c r="CL7" s="24">
        <v>286.17</v>
      </c>
      <c r="CM7" s="24">
        <v>54.43</v>
      </c>
      <c r="CN7" s="24">
        <v>53.88</v>
      </c>
      <c r="CO7" s="24">
        <v>54.29</v>
      </c>
      <c r="CP7" s="24">
        <v>53.93</v>
      </c>
      <c r="CQ7" s="24">
        <v>54.08</v>
      </c>
      <c r="CR7" s="24">
        <v>57.22</v>
      </c>
      <c r="CS7" s="24">
        <v>54.93</v>
      </c>
      <c r="CT7" s="24">
        <v>55.96</v>
      </c>
      <c r="CU7" s="24">
        <v>56.45</v>
      </c>
      <c r="CV7" s="24">
        <v>56.52</v>
      </c>
      <c r="CW7" s="24">
        <v>56.8</v>
      </c>
      <c r="CX7" s="24">
        <v>100</v>
      </c>
      <c r="CY7" s="24">
        <v>100</v>
      </c>
      <c r="CZ7" s="24">
        <v>100</v>
      </c>
      <c r="DA7" s="24">
        <v>100</v>
      </c>
      <c r="DB7" s="24">
        <v>100</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2023-02-03T10:28:46Z</cp:lastPrinted>
  <dcterms:created xsi:type="dcterms:W3CDTF">2022-12-01T02:05:47Z</dcterms:created>
  <dcterms:modified xsi:type="dcterms:W3CDTF">2023-02-22T07:59:24Z</dcterms:modified>
  <cp:category/>
</cp:coreProperties>
</file>