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92.168.16.53\上下水道課\○総務経営係\○総務経営係（下水道事業）\16 経営比較分析表\R4\【経営比較分析表】2021_023612_46_1718\"/>
    </mc:Choice>
  </mc:AlternateContent>
  <xr:revisionPtr revIDLastSave="0" documentId="13_ncr:1_{BC78AB86-ACB6-4BEA-A1A5-5D7A7A618E90}" xr6:coauthVersionLast="36" xr6:coauthVersionMax="36" xr10:uidLastSave="{00000000-0000-0000-0000-000000000000}"/>
  <workbookProtection workbookAlgorithmName="SHA-512" workbookHashValue="OLIGZGnaTjn8ZTr4MUV6ivAhy8xQI8f0nA+VTvnB/oaanE7l4Vl4jHPgj79TwrmKquLStxJk60vx2n3381GOSA==" workbookSaltValue="/h8amuIum6unmjgc6iLi7g==" workbookSpinCount="100000" lockStructure="1"/>
  <bookViews>
    <workbookView xWindow="0" yWindow="0" windowWidth="15345" windowHeight="43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Q6" i="5"/>
  <c r="W10" i="4" s="1"/>
  <c r="P6" i="5"/>
  <c r="O6" i="5"/>
  <c r="N6" i="5"/>
  <c r="B10" i="4" s="1"/>
  <c r="M6" i="5"/>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BB10" i="4"/>
  <c r="AT10" i="4"/>
  <c r="AL10" i="4"/>
  <c r="AD10" i="4"/>
  <c r="P10" i="4"/>
  <c r="I10" i="4"/>
  <c r="BB8" i="4"/>
  <c r="AD8" i="4"/>
  <c r="I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<sst xmlns="http://schemas.openxmlformats.org/spreadsheetml/2006/main" count="231" uniqueCount="118">
  <si>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</si>
  <si>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</si>
  <si>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</si>
  <si>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</si>
  <si>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</si>
  <si>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</si>
  <si>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</si>
  <si>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</si>
  <si>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</si>
  <si>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</si>
  <si>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</si>
  <si>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</si>
  <si>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</si>
  <si>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</si>
  <si>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</si>
  <si>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</si>
  <si>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</si>
  <si>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</si>
  <si>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</si>
  <si>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</si>
  <si>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</si>
  <si>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</si>
  <si>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</si>
  <si>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</si>
  <si>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</si>
  <si>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</si>
  <si>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</si>
  <si>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</si>
  <si>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</si>
  <si>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</si>
  <si>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</si>
  <si>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</si>
  <si>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</si>
  <si>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</si>
  <si>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</si>
  <si>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</si>
  <si>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</si>
  <si>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</si>
  <si>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</si>
  <si>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</si>
  <si>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</si>
  <si>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</si>
  <si>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</si>
  <si>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</si>
  <si>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</si>
  <si>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</si>
  <si>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</si>
  <si>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</si>
  <si>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</si>
  <si>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</si>
  <si>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</si>
  <si>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</si>
  <si>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</si>
  <si>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</si>
  <si>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</si>
  <si>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</si>
  <si>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</si>
  <si>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</si>
  <si>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</si>
  <si>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</si>
  <si>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</si>
  <si>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</si>
  <si>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</si>
  <si>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</si>
  <si>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</si>
  <si>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</si>
  <si>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</si>
  <si>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</si>
  <si>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</si>
  <si>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</si>
  <si>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</si>
  <si>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</si>
  <si>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</si>
  <si>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</si>
  <si>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</si>
  <si>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</si>
  <si>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</si>
  <si>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</si>
  <si>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</si>
  <si>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</si>
  <si>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</si>
  <si>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</si>
  <si>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</si>
  <si>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</si>
  <si>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</si>
  <si>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</si>
  <si>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</si>
  <si>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</si>
  <si>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</si>
  <si>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</si>
  <si>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</si>
  <si>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</si>
  <si>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</si>
  <si>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</si>
  <si>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</si>
  <si>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</si>
  <si>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藤崎町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</si>
  <si>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</si>
  <si>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</si>
  <si>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</si>
  <si>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</si>
  <si>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</si>
  <si>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</si>
  <si>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</si>
  <si>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</si>
  <si>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</si>
  <si>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</si>
  <si>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</si>
  <si>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</si>
  <si>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</si>
  <si>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</si>
  <si>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</si>
  <si>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</si>
  <si>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</si>
  <si>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</si>
  <si>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藤崎町の経営状況は、処理施設等に係る維持管理費が逓増状況にあり、経常収支比率が悪化していたが、経費削減等の効果により平成28年度以降は改善している。また、制度改正の影響もあって流動比率は低い状況にあるが、経費回収率は類似団体や全国平均と比較しても良好であり、汚水処理原価も低い状況にあるため、全体的な経営状況は改善しているといえる。
　しかしながら、現在の処理施設利用率や水洗化率は他団体と比較しても低い状況にあり、加えて今後の人口減による使用料収入の減少や施設の老朽化等に伴い、各種経営指標が悪化すると推計されることから、岩木川流域下水道への接続、処理区及び処理施設の統廃合、使用料単価を含めた経営方針の検討、更なる水洗化率の向上等を目指す必要がある。</t>
    <rPh sb="5" eb="7">
      <t>ケイエイ</t>
    </rPh>
    <rPh sb="7" eb="9">
      <t>ジョウキョウ</t>
    </rPh>
    <rPh sb="137" eb="138">
      <t>ヒク</t>
    </rPh>
    <rPh sb="139" eb="141">
      <t>ジョウキョウ</t>
    </rPh>
    <rPh sb="265" eb="268">
      <t>イワキガワ</t>
    </rPh>
    <phoneticPr fontId="4"/>
  </si>
  <si>
    <t>　現時点で耐用年数を過ぎた管渠等は存在しないため、更新投資はまだ行っていないが、ある程度の老朽化した管渠が存在することから定期的にカメラ調査等を行っており、それらを踏まえたうえで更新計画を策定し、効率の良い更新を検討していく予定である。</t>
    <rPh sb="17" eb="19">
      <t>ソンザイ</t>
    </rPh>
    <phoneticPr fontId="4"/>
  </si>
  <si>
    <t>　現時点では経営状況や施設の老朽化等に大きな問題点は無いものの、平均と比べても低い状況にある水洗化率を向上させるための啓蒙活動や、適切な使用料徴収、そしてより一層の経費削減等に努める必要がある。加えて今後の経営を安定させるため、適正な料金収入の算定・改定を行い、経営改善を図っていく必要もあると考える。
　また、将来の人口減少に伴う使用料収入の減少や処理施設の維持管理費の増加等による経営の逼迫化を避けるため、流域下水道への接続や処理区及び処理施設の統廃合を含めた広域化について検討を行うとともに、老朽化してくる管渠の更新を効率的に実施するための下水道ビジョン等の策定や、計画的な経営戦略の見直し・改定を実施していく予定である。</t>
    <rPh sb="91" eb="93">
      <t>ヒツヨウ</t>
    </rPh>
    <rPh sb="97" eb="98">
      <t>クワ</t>
    </rPh>
    <rPh sb="106" eb="108">
      <t>アンテイ</t>
    </rPh>
    <rPh sb="147" eb="148">
      <t>カンガ</t>
    </rPh>
    <rPh sb="239" eb="24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</si>
</sst>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8A-441C-9035-C47876B9806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E68A-441C-9035-C47876B9806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38.46</c:v>
                </c:pt>
                <c:pt idx="1">
                  <c:v>39.51</c:v>
                </c:pt>
                <c:pt idx="2">
                  <c:v>35.4</c:v>
                </c:pt>
                <c:pt idx="3">
                  <c:v>39.630000000000003</c:v>
                </c:pt>
                <c:pt idx="4">
                  <c:v>38.799999999999997</c:v>
                </c:pt>
              </c:numCache>
            </c:numRef>
          </c:val>
          <c:extLst>
            <c:ext xmlns:c16="http://schemas.microsoft.com/office/drawing/2014/chart" uri="{C3380CC4-5D6E-409C-BE32-E72D297353CC}">
              <c16:uniqueId val="{00000000-01DA-499A-8AA8-B0DF962A6C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54.06</c:v>
                </c:pt>
                <c:pt idx="3">
                  <c:v>55.26</c:v>
                </c:pt>
                <c:pt idx="4">
                  <c:v>54.54</c:v>
                </c:pt>
              </c:numCache>
            </c:numRef>
          </c:val>
          <c:smooth val="0"/>
          <c:extLst>
            <c:ext xmlns:c16="http://schemas.microsoft.com/office/drawing/2014/chart" uri="{C3380CC4-5D6E-409C-BE32-E72D297353CC}">
              <c16:uniqueId val="{00000001-01DA-499A-8AA8-B0DF962A6C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71.930000000000007</c:v>
                </c:pt>
                <c:pt idx="1">
                  <c:v>72.489999999999995</c:v>
                </c:pt>
                <c:pt idx="2">
                  <c:v>75.28</c:v>
                </c:pt>
                <c:pt idx="3">
                  <c:v>75.58</c:v>
                </c:pt>
                <c:pt idx="4">
                  <c:v>76.88</c:v>
                </c:pt>
              </c:numCache>
            </c:numRef>
          </c:val>
          <c:extLst>
            <c:ext xmlns:c16="http://schemas.microsoft.com/office/drawing/2014/chart" uri="{C3380CC4-5D6E-409C-BE32-E72D297353CC}">
              <c16:uniqueId val="{00000000-246B-4355-9321-9DB8A6D030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90.11</c:v>
                </c:pt>
                <c:pt idx="3">
                  <c:v>90.52</c:v>
                </c:pt>
                <c:pt idx="4">
                  <c:v>90.3</c:v>
                </c:pt>
              </c:numCache>
            </c:numRef>
          </c:val>
          <c:smooth val="0"/>
          <c:extLst>
            <c:ext xmlns:c16="http://schemas.microsoft.com/office/drawing/2014/chart" uri="{C3380CC4-5D6E-409C-BE32-E72D297353CC}">
              <c16:uniqueId val="{00000001-246B-4355-9321-9DB8A6D030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103.79</c:v>
                </c:pt>
                <c:pt idx="1">
                  <c:v>103.22</c:v>
                </c:pt>
                <c:pt idx="2">
                  <c:v>105.35</c:v>
                </c:pt>
                <c:pt idx="3">
                  <c:v>104.75</c:v>
                </c:pt>
                <c:pt idx="4">
                  <c:v>104.91</c:v>
                </c:pt>
              </c:numCache>
            </c:numRef>
          </c:val>
          <c:extLst>
            <c:ext xmlns:c16="http://schemas.microsoft.com/office/drawing/2014/chart" uri="{C3380CC4-5D6E-409C-BE32-E72D297353CC}">
              <c16:uniqueId val="{00000000-448C-49ED-A957-2B141350AF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101.91</c:v>
                </c:pt>
                <c:pt idx="3">
                  <c:v>103.09</c:v>
                </c:pt>
                <c:pt idx="4">
                  <c:v>102.11</c:v>
                </c:pt>
              </c:numCache>
            </c:numRef>
          </c:val>
          <c:smooth val="0"/>
          <c:extLst>
            <c:ext xmlns:c16="http://schemas.microsoft.com/office/drawing/2014/chart" uri="{C3380CC4-5D6E-409C-BE32-E72D297353CC}">
              <c16:uniqueId val="{00000001-448C-49ED-A957-2B141350AF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42.15</c:v>
                </c:pt>
                <c:pt idx="1">
                  <c:v>44.17</c:v>
                </c:pt>
                <c:pt idx="2">
                  <c:v>46.1</c:v>
                </c:pt>
                <c:pt idx="3">
                  <c:v>47.9</c:v>
                </c:pt>
                <c:pt idx="4">
                  <c:v>49.55</c:v>
                </c:pt>
              </c:numCache>
            </c:numRef>
          </c:val>
          <c:extLst>
            <c:ext xmlns:c16="http://schemas.microsoft.com/office/drawing/2014/chart" uri="{C3380CC4-5D6E-409C-BE32-E72D297353CC}">
              <c16:uniqueId val="{00000000-0C0A-4248-984F-469EEC2392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28.19</c:v>
                </c:pt>
                <c:pt idx="3">
                  <c:v>24.8</c:v>
                </c:pt>
                <c:pt idx="4">
                  <c:v>28.12</c:v>
                </c:pt>
              </c:numCache>
            </c:numRef>
          </c:val>
          <c:smooth val="0"/>
          <c:extLst>
            <c:ext xmlns:c16="http://schemas.microsoft.com/office/drawing/2014/chart" uri="{C3380CC4-5D6E-409C-BE32-E72D297353CC}">
              <c16:uniqueId val="{00000001-0C0A-4248-984F-469EEC2392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B6-437E-93D1-E1685D317D4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6B6-437E-93D1-E1685D317D4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214.07</c:v>
                </c:pt>
                <c:pt idx="1">
                  <c:v>204.61</c:v>
                </c:pt>
                <c:pt idx="2">
                  <c:v>190.14</c:v>
                </c:pt>
                <c:pt idx="3">
                  <c:v>173.91</c:v>
                </c:pt>
                <c:pt idx="4">
                  <c:v>159.55000000000001</c:v>
                </c:pt>
              </c:numCache>
            </c:numRef>
          </c:val>
          <c:extLst>
            <c:ext xmlns:c16="http://schemas.microsoft.com/office/drawing/2014/chart" uri="{C3380CC4-5D6E-409C-BE32-E72D297353CC}">
              <c16:uniqueId val="{00000000-C55E-4C3F-A1D3-0DED4020270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127.98</c:v>
                </c:pt>
                <c:pt idx="3">
                  <c:v>101.24</c:v>
                </c:pt>
                <c:pt idx="4">
                  <c:v>124.9</c:v>
                </c:pt>
              </c:numCache>
            </c:numRef>
          </c:val>
          <c:smooth val="0"/>
          <c:extLst>
            <c:ext xmlns:c16="http://schemas.microsoft.com/office/drawing/2014/chart" uri="{C3380CC4-5D6E-409C-BE32-E72D297353CC}">
              <c16:uniqueId val="{00000001-C55E-4C3F-A1D3-0DED4020270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23.01</c:v>
                </c:pt>
                <c:pt idx="1">
                  <c:v>27.53</c:v>
                </c:pt>
                <c:pt idx="2">
                  <c:v>30.94</c:v>
                </c:pt>
                <c:pt idx="3">
                  <c:v>30.26</c:v>
                </c:pt>
                <c:pt idx="4">
                  <c:v>32.83</c:v>
                </c:pt>
              </c:numCache>
            </c:numRef>
          </c:val>
          <c:extLst>
            <c:ext xmlns:c16="http://schemas.microsoft.com/office/drawing/2014/chart" uri="{C3380CC4-5D6E-409C-BE32-E72D297353CC}">
              <c16:uniqueId val="{00000000-3CEA-449A-B95D-42892B36F60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44.14</c:v>
                </c:pt>
                <c:pt idx="3">
                  <c:v>37.24</c:v>
                </c:pt>
                <c:pt idx="4">
                  <c:v>33.58</c:v>
                </c:pt>
              </c:numCache>
            </c:numRef>
          </c:val>
          <c:smooth val="0"/>
          <c:extLst>
            <c:ext xmlns:c16="http://schemas.microsoft.com/office/drawing/2014/chart" uri="{C3380CC4-5D6E-409C-BE32-E72D297353CC}">
              <c16:uniqueId val="{00000001-3CEA-449A-B95D-42892B36F60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253.73</c:v>
                </c:pt>
                <c:pt idx="1">
                  <c:v>121.24</c:v>
                </c:pt>
                <c:pt idx="2">
                  <c:v>145.54</c:v>
                </c:pt>
                <c:pt idx="3">
                  <c:v>101.28</c:v>
                </c:pt>
                <c:pt idx="4">
                  <c:v>221.06</c:v>
                </c:pt>
              </c:numCache>
            </c:numRef>
          </c:val>
          <c:extLst>
            <c:ext xmlns:c16="http://schemas.microsoft.com/office/drawing/2014/chart" uri="{C3380CC4-5D6E-409C-BE32-E72D297353CC}">
              <c16:uniqueId val="{00000000-72D8-4378-8ECC-60E84B9B81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654.71</c:v>
                </c:pt>
                <c:pt idx="3">
                  <c:v>783.8</c:v>
                </c:pt>
                <c:pt idx="4">
                  <c:v>778.81</c:v>
                </c:pt>
              </c:numCache>
            </c:numRef>
          </c:val>
          <c:smooth val="0"/>
          <c:extLst>
            <c:ext xmlns:c16="http://schemas.microsoft.com/office/drawing/2014/chart" uri="{C3380CC4-5D6E-409C-BE32-E72D297353CC}">
              <c16:uniqueId val="{00000001-72D8-4378-8ECC-60E84B9B81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FF4-4C65-9FBE-E18386D8D6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65.37</c:v>
                </c:pt>
                <c:pt idx="3">
                  <c:v>68.11</c:v>
                </c:pt>
                <c:pt idx="4">
                  <c:v>67.23</c:v>
                </c:pt>
              </c:numCache>
            </c:numRef>
          </c:val>
          <c:smooth val="0"/>
          <c:extLst>
            <c:ext xmlns:c16="http://schemas.microsoft.com/office/drawing/2014/chart" uri="{C3380CC4-5D6E-409C-BE32-E72D297353CC}">
              <c16:uniqueId val="{00000001-4FF4-4C65-9FBE-E18386D8D6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191.89</c:v>
                </c:pt>
                <c:pt idx="1">
                  <c:v>192.7</c:v>
                </c:pt>
                <c:pt idx="2">
                  <c:v>192.27</c:v>
                </c:pt>
                <c:pt idx="3">
                  <c:v>191.6</c:v>
                </c:pt>
                <c:pt idx="4">
                  <c:v>191.76</c:v>
                </c:pt>
              </c:numCache>
            </c:numRef>
          </c:val>
          <c:extLst>
            <c:ext xmlns:c16="http://schemas.microsoft.com/office/drawing/2014/chart" uri="{C3380CC4-5D6E-409C-BE32-E72D297353CC}">
              <c16:uniqueId val="{00000000-815E-4020-A688-7A0906FD403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228.99</c:v>
                </c:pt>
                <c:pt idx="3">
                  <c:v>222.41</c:v>
                </c:pt>
                <c:pt idx="4">
                  <c:v>228.21</c:v>
                </c:pt>
              </c:numCache>
            </c:numRef>
          </c:val>
          <c:smooth val="0"/>
          <c:extLst>
            <c:ext xmlns:c16="http://schemas.microsoft.com/office/drawing/2014/chart" uri="{C3380CC4-5D6E-409C-BE32-E72D297353CC}">
              <c16:uniqueId val="{00000001-815E-4020-A688-7A0906FD403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青森県　藤崎町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14704</v>
      </c>
      <c r="AM8" s="54"/>
      <c r="AN8" s="54"/>
      <c r="AO8" s="54"/>
      <c r="AP8" s="54"/>
      <c r="AQ8" s="54"/>
      <c r="AR8" s="54"/>
      <c r="AS8" s="54"/>
      <c r="AT8" s="53">
        <f>データ!T6</f>
        <v>37.29</v>
      </c>
      <c r="AU8" s="53"/>
      <c r="AV8" s="53"/>
      <c r="AW8" s="53"/>
      <c r="AX8" s="53"/>
      <c r="AY8" s="53"/>
      <c r="AZ8" s="53"/>
      <c r="BA8" s="53"/>
      <c r="BB8" s="53">
        <f>データ!U6</f>
        <v>394.31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55.09</v>
      </c>
      <c r="J10" s="53"/>
      <c r="K10" s="53"/>
      <c r="L10" s="53"/>
      <c r="M10" s="53"/>
      <c r="N10" s="53"/>
      <c r="O10" s="53"/>
      <c r="P10" s="53">
        <f>データ!P6</f>
        <v>48.79</v>
      </c>
      <c r="Q10" s="53"/>
      <c r="R10" s="53"/>
      <c r="S10" s="53"/>
      <c r="T10" s="53"/>
      <c r="U10" s="53"/>
      <c r="V10" s="53"/>
      <c r="W10" s="53">
        <f>データ!Q6</f>
        <v>100.02</v>
      </c>
      <c r="X10" s="53"/>
      <c r="Y10" s="53"/>
      <c r="Z10" s="53"/>
      <c r="AA10" s="53"/>
      <c r="AB10" s="53"/>
      <c r="AC10" s="53"/>
      <c r="AD10" s="54">
        <f>データ!R6</f>
        <v>3626</v>
      </c>
      <c r="AE10" s="54"/>
      <c r="AF10" s="54"/>
      <c r="AG10" s="54"/>
      <c r="AH10" s="54"/>
      <c r="AI10" s="54"/>
      <c r="AJ10" s="54"/>
      <c r="AK10" s="2"/>
      <c r="AL10" s="54">
        <f>データ!V6</f>
        <v>7137</v>
      </c>
      <c r="AM10" s="54"/>
      <c r="AN10" s="54"/>
      <c r="AO10" s="54"/>
      <c r="AP10" s="54"/>
      <c r="AQ10" s="54"/>
      <c r="AR10" s="54"/>
      <c r="AS10" s="54"/>
      <c r="AT10" s="53">
        <f>データ!W6</f>
        <v>3.35</v>
      </c>
      <c r="AU10" s="53"/>
      <c r="AV10" s="53"/>
      <c r="AW10" s="53"/>
      <c r="AX10" s="53"/>
      <c r="AY10" s="53"/>
      <c r="AZ10" s="53"/>
      <c r="BA10" s="53"/>
      <c r="BB10" s="53">
        <f>データ!X6</f>
        <v>2130.4499999999998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Li4lWzMu+DsnC/lQsD5AeOdaqbiLeSYB4TA/49FhrFK78oI234/7SSEh9q7RMNIEjmuLS0aCvYJQA/fS9s9baw==" saltValue="7XBNXZHAk3gy3BWco+0t0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23612</v>
      </c>
      <c r="D6" s="19">
        <f t="shared" si="3"/>
        <v>46</v>
      </c>
      <c r="E6" s="19">
        <f t="shared" si="3"/>
        <v>17</v>
      </c>
      <c r="F6" s="19">
        <f t="shared" si="3"/>
        <v>5</v>
      </c>
      <c r="G6" s="19">
        <f t="shared" si="3"/>
        <v>0</v>
      </c>
      <c r="H6" s="19" t="str">
        <f t="shared" si="3"/>
        <v>青森県　藤崎町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55.09</v>
      </c>
      <c r="P6" s="20">
        <f t="shared" si="3"/>
        <v>48.79</v>
      </c>
      <c r="Q6" s="20">
        <f t="shared" si="3"/>
        <v>100.02</v>
      </c>
      <c r="R6" s="20">
        <f t="shared" si="3"/>
        <v>3626</v>
      </c>
      <c r="S6" s="20">
        <f t="shared" si="3"/>
        <v>14704</v>
      </c>
      <c r="T6" s="20">
        <f t="shared" si="3"/>
        <v>37.29</v>
      </c>
      <c r="U6" s="20">
        <f t="shared" si="3"/>
        <v>394.31</v>
      </c>
      <c r="V6" s="20">
        <f t="shared" si="3"/>
        <v>7137</v>
      </c>
      <c r="W6" s="20">
        <f t="shared" si="3"/>
        <v>3.35</v>
      </c>
      <c r="X6" s="20">
        <f t="shared" si="3"/>
        <v>2130.4499999999998</v>
      </c>
      <c r="Y6" s="21">
        <f>IF(Y7="",NA(),Y7)</f>
        <v>103.79</v>
      </c>
      <c r="Z6" s="21">
        <f t="shared" ref="Z6:AH6" si="4">IF(Z7="",NA(),Z7)</f>
        <v>103.22</v>
      </c>
      <c r="AA6" s="21">
        <f t="shared" si="4"/>
        <v>105.35</v>
      </c>
      <c r="AB6" s="21">
        <f t="shared" si="4"/>
        <v>104.75</v>
      </c>
      <c r="AC6" s="21">
        <f t="shared" si="4"/>
        <v>104.91</v>
      </c>
      <c r="AD6" s="21">
        <f t="shared" si="4"/>
        <v>100.95</v>
      </c>
      <c r="AE6" s="21">
        <f t="shared" si="4"/>
        <v>101.77</v>
      </c>
      <c r="AF6" s="21">
        <f t="shared" si="4"/>
        <v>101.91</v>
      </c>
      <c r="AG6" s="21">
        <f t="shared" si="4"/>
        <v>103.09</v>
      </c>
      <c r="AH6" s="21">
        <f t="shared" si="4"/>
        <v>102.11</v>
      </c>
      <c r="AI6" s="20" t="str">
        <f>IF(AI7="","",IF(AI7="-","【-】","【"&amp;SUBSTITUTE(TEXT(AI7,"#,##0.00"),"-","△")&amp;"】"))</f>
        <v>【104.16】</v>
      </c>
      <c r="AJ6" s="21">
        <f>IF(AJ7="",NA(),AJ7)</f>
        <v>214.07</v>
      </c>
      <c r="AK6" s="21">
        <f t="shared" ref="AK6:AS6" si="5">IF(AK7="",NA(),AK7)</f>
        <v>204.61</v>
      </c>
      <c r="AL6" s="21">
        <f t="shared" si="5"/>
        <v>190.14</v>
      </c>
      <c r="AM6" s="21">
        <f t="shared" si="5"/>
        <v>173.91</v>
      </c>
      <c r="AN6" s="21">
        <f t="shared" si="5"/>
        <v>159.55000000000001</v>
      </c>
      <c r="AO6" s="21">
        <f t="shared" si="5"/>
        <v>224.04</v>
      </c>
      <c r="AP6" s="21">
        <f t="shared" si="5"/>
        <v>227.4</v>
      </c>
      <c r="AQ6" s="21">
        <f t="shared" si="5"/>
        <v>127.98</v>
      </c>
      <c r="AR6" s="21">
        <f t="shared" si="5"/>
        <v>101.24</v>
      </c>
      <c r="AS6" s="21">
        <f t="shared" si="5"/>
        <v>124.9</v>
      </c>
      <c r="AT6" s="20" t="str">
        <f>IF(AT7="","",IF(AT7="-","【-】","【"&amp;SUBSTITUTE(TEXT(AT7,"#,##0.00"),"-","△")&amp;"】"))</f>
        <v>【128.23】</v>
      </c>
      <c r="AU6" s="21">
        <f>IF(AU7="",NA(),AU7)</f>
        <v>23.01</v>
      </c>
      <c r="AV6" s="21">
        <f t="shared" ref="AV6:BD6" si="6">IF(AV7="",NA(),AV7)</f>
        <v>27.53</v>
      </c>
      <c r="AW6" s="21">
        <f t="shared" si="6"/>
        <v>30.94</v>
      </c>
      <c r="AX6" s="21">
        <f t="shared" si="6"/>
        <v>30.26</v>
      </c>
      <c r="AY6" s="21">
        <f t="shared" si="6"/>
        <v>32.83</v>
      </c>
      <c r="AZ6" s="21">
        <f t="shared" si="6"/>
        <v>29.91</v>
      </c>
      <c r="BA6" s="21">
        <f t="shared" si="6"/>
        <v>29.54</v>
      </c>
      <c r="BB6" s="21">
        <f t="shared" si="6"/>
        <v>44.14</v>
      </c>
      <c r="BC6" s="21">
        <f t="shared" si="6"/>
        <v>37.24</v>
      </c>
      <c r="BD6" s="21">
        <f t="shared" si="6"/>
        <v>33.58</v>
      </c>
      <c r="BE6" s="20" t="str">
        <f>IF(BE7="","",IF(BE7="-","【-】","【"&amp;SUBSTITUTE(TEXT(BE7,"#,##0.00"),"-","△")&amp;"】"))</f>
        <v>【34.77】</v>
      </c>
      <c r="BF6" s="21">
        <f>IF(BF7="",NA(),BF7)</f>
        <v>253.73</v>
      </c>
      <c r="BG6" s="21">
        <f t="shared" ref="BG6:BO6" si="7">IF(BG7="",NA(),BG7)</f>
        <v>121.24</v>
      </c>
      <c r="BH6" s="21">
        <f t="shared" si="7"/>
        <v>145.54</v>
      </c>
      <c r="BI6" s="21">
        <f t="shared" si="7"/>
        <v>101.28</v>
      </c>
      <c r="BJ6" s="21">
        <f t="shared" si="7"/>
        <v>221.06</v>
      </c>
      <c r="BK6" s="21">
        <f t="shared" si="7"/>
        <v>855.8</v>
      </c>
      <c r="BL6" s="21">
        <f t="shared" si="7"/>
        <v>789.46</v>
      </c>
      <c r="BM6" s="21">
        <f t="shared" si="7"/>
        <v>654.71</v>
      </c>
      <c r="BN6" s="21">
        <f t="shared" si="7"/>
        <v>783.8</v>
      </c>
      <c r="BO6" s="21">
        <f t="shared" si="7"/>
        <v>778.81</v>
      </c>
      <c r="BP6" s="20" t="str">
        <f>IF(BP7="","",IF(BP7="-","【-】","【"&amp;SUBSTITUTE(TEXT(BP7,"#,##0.00"),"-","△")&amp;"】"))</f>
        <v>【786.37】</v>
      </c>
      <c r="BQ6" s="21">
        <f>IF(BQ7="",NA(),BQ7)</f>
        <v>100</v>
      </c>
      <c r="BR6" s="21">
        <f t="shared" ref="BR6:BZ6" si="8">IF(BR7="",NA(),BR7)</f>
        <v>100</v>
      </c>
      <c r="BS6" s="21">
        <f t="shared" si="8"/>
        <v>100</v>
      </c>
      <c r="BT6" s="21">
        <f t="shared" si="8"/>
        <v>100</v>
      </c>
      <c r="BU6" s="21">
        <f t="shared" si="8"/>
        <v>100</v>
      </c>
      <c r="BV6" s="21">
        <f t="shared" si="8"/>
        <v>59.8</v>
      </c>
      <c r="BW6" s="21">
        <f t="shared" si="8"/>
        <v>57.77</v>
      </c>
      <c r="BX6" s="21">
        <f t="shared" si="8"/>
        <v>65.37</v>
      </c>
      <c r="BY6" s="21">
        <f t="shared" si="8"/>
        <v>68.11</v>
      </c>
      <c r="BZ6" s="21">
        <f t="shared" si="8"/>
        <v>67.23</v>
      </c>
      <c r="CA6" s="20" t="str">
        <f>IF(CA7="","",IF(CA7="-","【-】","【"&amp;SUBSTITUTE(TEXT(CA7,"#,##0.00"),"-","△")&amp;"】"))</f>
        <v>【60.65】</v>
      </c>
      <c r="CB6" s="21">
        <f>IF(CB7="",NA(),CB7)</f>
        <v>191.89</v>
      </c>
      <c r="CC6" s="21">
        <f t="shared" ref="CC6:CK6" si="9">IF(CC7="",NA(),CC7)</f>
        <v>192.7</v>
      </c>
      <c r="CD6" s="21">
        <f t="shared" si="9"/>
        <v>192.27</v>
      </c>
      <c r="CE6" s="21">
        <f t="shared" si="9"/>
        <v>191.6</v>
      </c>
      <c r="CF6" s="21">
        <f t="shared" si="9"/>
        <v>191.76</v>
      </c>
      <c r="CG6" s="21">
        <f t="shared" si="9"/>
        <v>263.76</v>
      </c>
      <c r="CH6" s="21">
        <f t="shared" si="9"/>
        <v>274.35000000000002</v>
      </c>
      <c r="CI6" s="21">
        <f t="shared" si="9"/>
        <v>228.99</v>
      </c>
      <c r="CJ6" s="21">
        <f t="shared" si="9"/>
        <v>222.41</v>
      </c>
      <c r="CK6" s="21">
        <f t="shared" si="9"/>
        <v>228.21</v>
      </c>
      <c r="CL6" s="20" t="str">
        <f>IF(CL7="","",IF(CL7="-","【-】","【"&amp;SUBSTITUTE(TEXT(CL7,"#,##0.00"),"-","△")&amp;"】"))</f>
        <v>【256.97】</v>
      </c>
      <c r="CM6" s="21">
        <f>IF(CM7="",NA(),CM7)</f>
        <v>38.46</v>
      </c>
      <c r="CN6" s="21">
        <f t="shared" ref="CN6:CV6" si="10">IF(CN7="",NA(),CN7)</f>
        <v>39.51</v>
      </c>
      <c r="CO6" s="21">
        <f t="shared" si="10"/>
        <v>35.4</v>
      </c>
      <c r="CP6" s="21">
        <f t="shared" si="10"/>
        <v>39.630000000000003</v>
      </c>
      <c r="CQ6" s="21">
        <f t="shared" si="10"/>
        <v>38.799999999999997</v>
      </c>
      <c r="CR6" s="21">
        <f t="shared" si="10"/>
        <v>51.75</v>
      </c>
      <c r="CS6" s="21">
        <f t="shared" si="10"/>
        <v>50.68</v>
      </c>
      <c r="CT6" s="21">
        <f t="shared" si="10"/>
        <v>54.06</v>
      </c>
      <c r="CU6" s="21">
        <f t="shared" si="10"/>
        <v>55.26</v>
      </c>
      <c r="CV6" s="21">
        <f t="shared" si="10"/>
        <v>54.54</v>
      </c>
      <c r="CW6" s="20" t="str">
        <f>IF(CW7="","",IF(CW7="-","【-】","【"&amp;SUBSTITUTE(TEXT(CW7,"#,##0.00"),"-","△")&amp;"】"))</f>
        <v>【61.14】</v>
      </c>
      <c r="CX6" s="21">
        <f>IF(CX7="",NA(),CX7)</f>
        <v>71.930000000000007</v>
      </c>
      <c r="CY6" s="21">
        <f t="shared" ref="CY6:DG6" si="11">IF(CY7="",NA(),CY7)</f>
        <v>72.489999999999995</v>
      </c>
      <c r="CZ6" s="21">
        <f t="shared" si="11"/>
        <v>75.28</v>
      </c>
      <c r="DA6" s="21">
        <f t="shared" si="11"/>
        <v>75.58</v>
      </c>
      <c r="DB6" s="21">
        <f t="shared" si="11"/>
        <v>76.88</v>
      </c>
      <c r="DC6" s="21">
        <f t="shared" si="11"/>
        <v>84.84</v>
      </c>
      <c r="DD6" s="21">
        <f t="shared" si="11"/>
        <v>84.86</v>
      </c>
      <c r="DE6" s="21">
        <f t="shared" si="11"/>
        <v>90.11</v>
      </c>
      <c r="DF6" s="21">
        <f t="shared" si="11"/>
        <v>90.52</v>
      </c>
      <c r="DG6" s="21">
        <f t="shared" si="11"/>
        <v>90.3</v>
      </c>
      <c r="DH6" s="20" t="str">
        <f>IF(DH7="","",IF(DH7="-","【-】","【"&amp;SUBSTITUTE(TEXT(DH7,"#,##0.00"),"-","△")&amp;"】"))</f>
        <v>【86.91】</v>
      </c>
      <c r="DI6" s="21">
        <f>IF(DI7="",NA(),DI7)</f>
        <v>42.15</v>
      </c>
      <c r="DJ6" s="21">
        <f t="shared" ref="DJ6:DR6" si="12">IF(DJ7="",NA(),DJ7)</f>
        <v>44.17</v>
      </c>
      <c r="DK6" s="21">
        <f t="shared" si="12"/>
        <v>46.1</v>
      </c>
      <c r="DL6" s="21">
        <f t="shared" si="12"/>
        <v>47.9</v>
      </c>
      <c r="DM6" s="21">
        <f t="shared" si="12"/>
        <v>49.55</v>
      </c>
      <c r="DN6" s="21">
        <f t="shared" si="12"/>
        <v>24.87</v>
      </c>
      <c r="DO6" s="21">
        <f t="shared" si="12"/>
        <v>24.13</v>
      </c>
      <c r="DP6" s="21">
        <f t="shared" si="12"/>
        <v>28.19</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8" s="22" customFormat="1" x14ac:dyDescent="0.15">
      <c r="A7" s="14"/>
      <c r="B7" s="23">
        <v>2021</v>
      </c>
      <c r="C7" s="23">
        <v>23612</v>
      </c>
      <c r="D7" s="23">
        <v>46</v>
      </c>
      <c r="E7" s="23">
        <v>17</v>
      </c>
      <c r="F7" s="23">
        <v>5</v>
      </c>
      <c r="G7" s="23">
        <v>0</v>
      </c>
      <c r="H7" s="23" t="s">
        <v>96</v>
      </c>
      <c r="I7" s="23" t="s">
        <v>97</v>
      </c>
      <c r="J7" s="23" t="s">
        <v>98</v>
      </c>
      <c r="K7" s="23" t="s">
        <v>99</v>
      </c>
      <c r="L7" s="23" t="s">
        <v>100</v>
      </c>
      <c r="M7" s="23" t="s">
        <v>101</v>
      </c>
      <c r="N7" s="24" t="s">
        <v>102</v>
      </c>
      <c r="O7" s="24">
        <v>55.09</v>
      </c>
      <c r="P7" s="24">
        <v>48.79</v>
      </c>
      <c r="Q7" s="24">
        <v>100.02</v>
      </c>
      <c r="R7" s="24">
        <v>3626</v>
      </c>
      <c r="S7" s="24">
        <v>14704</v>
      </c>
      <c r="T7" s="24">
        <v>37.29</v>
      </c>
      <c r="U7" s="24">
        <v>394.31</v>
      </c>
      <c r="V7" s="24">
        <v>7137</v>
      </c>
      <c r="W7" s="24">
        <v>3.35</v>
      </c>
      <c r="X7" s="24">
        <v>2130.4499999999998</v>
      </c>
      <c r="Y7" s="24">
        <v>103.79</v>
      </c>
      <c r="Z7" s="24">
        <v>103.22</v>
      </c>
      <c r="AA7" s="24">
        <v>105.35</v>
      </c>
      <c r="AB7" s="24">
        <v>104.75</v>
      </c>
      <c r="AC7" s="24">
        <v>104.91</v>
      </c>
      <c r="AD7" s="24">
        <v>100.95</v>
      </c>
      <c r="AE7" s="24">
        <v>101.77</v>
      </c>
      <c r="AF7" s="24">
        <v>101.91</v>
      </c>
      <c r="AG7" s="24">
        <v>103.09</v>
      </c>
      <c r="AH7" s="24">
        <v>102.11</v>
      </c>
      <c r="AI7" s="24">
        <v>104.16</v>
      </c>
      <c r="AJ7" s="24">
        <v>214.07</v>
      </c>
      <c r="AK7" s="24">
        <v>204.61</v>
      </c>
      <c r="AL7" s="24">
        <v>190.14</v>
      </c>
      <c r="AM7" s="24">
        <v>173.91</v>
      </c>
      <c r="AN7" s="24">
        <v>159.55000000000001</v>
      </c>
      <c r="AO7" s="24">
        <v>224.04</v>
      </c>
      <c r="AP7" s="24">
        <v>227.4</v>
      </c>
      <c r="AQ7" s="24">
        <v>127.98</v>
      </c>
      <c r="AR7" s="24">
        <v>101.24</v>
      </c>
      <c r="AS7" s="24">
        <v>124.9</v>
      </c>
      <c r="AT7" s="24">
        <v>128.22999999999999</v>
      </c>
      <c r="AU7" s="24">
        <v>23.01</v>
      </c>
      <c r="AV7" s="24">
        <v>27.53</v>
      </c>
      <c r="AW7" s="24">
        <v>30.94</v>
      </c>
      <c r="AX7" s="24">
        <v>30.26</v>
      </c>
      <c r="AY7" s="24">
        <v>32.83</v>
      </c>
      <c r="AZ7" s="24">
        <v>29.91</v>
      </c>
      <c r="BA7" s="24">
        <v>29.54</v>
      </c>
      <c r="BB7" s="24">
        <v>44.14</v>
      </c>
      <c r="BC7" s="24">
        <v>37.24</v>
      </c>
      <c r="BD7" s="24">
        <v>33.58</v>
      </c>
      <c r="BE7" s="24">
        <v>34.770000000000003</v>
      </c>
      <c r="BF7" s="24">
        <v>253.73</v>
      </c>
      <c r="BG7" s="24">
        <v>121.24</v>
      </c>
      <c r="BH7" s="24">
        <v>145.54</v>
      </c>
      <c r="BI7" s="24">
        <v>101.28</v>
      </c>
      <c r="BJ7" s="24">
        <v>221.06</v>
      </c>
      <c r="BK7" s="24">
        <v>855.8</v>
      </c>
      <c r="BL7" s="24">
        <v>789.46</v>
      </c>
      <c r="BM7" s="24">
        <v>654.71</v>
      </c>
      <c r="BN7" s="24">
        <v>783.8</v>
      </c>
      <c r="BO7" s="24">
        <v>778.81</v>
      </c>
      <c r="BP7" s="24">
        <v>786.37</v>
      </c>
      <c r="BQ7" s="24">
        <v>100</v>
      </c>
      <c r="BR7" s="24">
        <v>100</v>
      </c>
      <c r="BS7" s="24">
        <v>100</v>
      </c>
      <c r="BT7" s="24">
        <v>100</v>
      </c>
      <c r="BU7" s="24">
        <v>100</v>
      </c>
      <c r="BV7" s="24">
        <v>59.8</v>
      </c>
      <c r="BW7" s="24">
        <v>57.77</v>
      </c>
      <c r="BX7" s="24">
        <v>65.37</v>
      </c>
      <c r="BY7" s="24">
        <v>68.11</v>
      </c>
      <c r="BZ7" s="24">
        <v>67.23</v>
      </c>
      <c r="CA7" s="24">
        <v>60.65</v>
      </c>
      <c r="CB7" s="24">
        <v>191.89</v>
      </c>
      <c r="CC7" s="24">
        <v>192.7</v>
      </c>
      <c r="CD7" s="24">
        <v>192.27</v>
      </c>
      <c r="CE7" s="24">
        <v>191.6</v>
      </c>
      <c r="CF7" s="24">
        <v>191.76</v>
      </c>
      <c r="CG7" s="24">
        <v>263.76</v>
      </c>
      <c r="CH7" s="24">
        <v>274.35000000000002</v>
      </c>
      <c r="CI7" s="24">
        <v>228.99</v>
      </c>
      <c r="CJ7" s="24">
        <v>222.41</v>
      </c>
      <c r="CK7" s="24">
        <v>228.21</v>
      </c>
      <c r="CL7" s="24">
        <v>256.97000000000003</v>
      </c>
      <c r="CM7" s="24">
        <v>38.46</v>
      </c>
      <c r="CN7" s="24">
        <v>39.51</v>
      </c>
      <c r="CO7" s="24">
        <v>35.4</v>
      </c>
      <c r="CP7" s="24">
        <v>39.630000000000003</v>
      </c>
      <c r="CQ7" s="24">
        <v>38.799999999999997</v>
      </c>
      <c r="CR7" s="24">
        <v>51.75</v>
      </c>
      <c r="CS7" s="24">
        <v>50.68</v>
      </c>
      <c r="CT7" s="24">
        <v>54.06</v>
      </c>
      <c r="CU7" s="24">
        <v>55.26</v>
      </c>
      <c r="CV7" s="24">
        <v>54.54</v>
      </c>
      <c r="CW7" s="24">
        <v>61.14</v>
      </c>
      <c r="CX7" s="24">
        <v>71.930000000000007</v>
      </c>
      <c r="CY7" s="24">
        <v>72.489999999999995</v>
      </c>
      <c r="CZ7" s="24">
        <v>75.28</v>
      </c>
      <c r="DA7" s="24">
        <v>75.58</v>
      </c>
      <c r="DB7" s="24">
        <v>76.88</v>
      </c>
      <c r="DC7" s="24">
        <v>84.84</v>
      </c>
      <c r="DD7" s="24">
        <v>84.86</v>
      </c>
      <c r="DE7" s="24">
        <v>90.11</v>
      </c>
      <c r="DF7" s="24">
        <v>90.52</v>
      </c>
      <c r="DG7" s="24">
        <v>90.3</v>
      </c>
      <c r="DH7" s="24">
        <v>86.91</v>
      </c>
      <c r="DI7" s="24">
        <v>42.15</v>
      </c>
      <c r="DJ7" s="24">
        <v>44.17</v>
      </c>
      <c r="DK7" s="24">
        <v>46.1</v>
      </c>
      <c r="DL7" s="24">
        <v>47.9</v>
      </c>
      <c r="DM7" s="24">
        <v>49.55</v>
      </c>
      <c r="DN7" s="24">
        <v>24.87</v>
      </c>
      <c r="DO7" s="24">
        <v>24.13</v>
      </c>
      <c r="DP7" s="24">
        <v>28.19</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情報系ユーザ</cp:lastModifiedBy>
  <dcterms:created xsi:type="dcterms:W3CDTF">2023-01-12T23:42:21Z</dcterms:created>
  <dcterms:modified xsi:type="dcterms:W3CDTF">2023-01-20T00:55:12Z</dcterms:modified>
  <cp:category/>
</cp:coreProperties>
</file>